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6450" windowHeight="267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<sst xmlns="http://schemas.openxmlformats.org/spreadsheetml/2006/main" count="56" uniqueCount="47">
  <si>
    <t xml:space="preserve">                  Работа №5</t>
  </si>
  <si>
    <t xml:space="preserve">     Задание</t>
  </si>
  <si>
    <r>
      <t xml:space="preserve"> Выполнить статистическое сравнение средних арифметических </t>
    </r>
    <r>
      <rPr>
        <b/>
        <sz val="10"/>
        <color indexed="56"/>
        <rFont val="Times New Roman Cyr"/>
        <family val="1"/>
      </rPr>
      <t>Х</t>
    </r>
    <r>
      <rPr>
        <b/>
        <vertAlign val="subscript"/>
        <sz val="10"/>
        <color indexed="56"/>
        <rFont val="Times New Roman Cyr"/>
        <family val="1"/>
      </rPr>
      <t>1</t>
    </r>
    <r>
      <rPr>
        <b/>
        <sz val="10"/>
        <color indexed="56"/>
        <rFont val="Times New Roman Cyr"/>
        <family val="1"/>
      </rPr>
      <t xml:space="preserve"> и Х</t>
    </r>
    <r>
      <rPr>
        <b/>
        <vertAlign val="subscript"/>
        <sz val="10"/>
        <color indexed="56"/>
        <rFont val="Times New Roman Cyr"/>
        <family val="1"/>
      </rPr>
      <t>2</t>
    </r>
    <r>
      <rPr>
        <b/>
        <sz val="10"/>
        <color indexed="8"/>
        <rFont val="Times New Roman Cyr"/>
        <family val="1"/>
      </rPr>
      <t>, выборочных дис-</t>
    </r>
  </si>
  <si>
    <r>
      <t xml:space="preserve"> персий </t>
    </r>
    <r>
      <rPr>
        <b/>
        <sz val="10"/>
        <color indexed="56"/>
        <rFont val="Times New Roman Cyr"/>
        <family val="1"/>
      </rPr>
      <t>S</t>
    </r>
    <r>
      <rPr>
        <b/>
        <vertAlign val="subscript"/>
        <sz val="10"/>
        <color indexed="56"/>
        <rFont val="Times New Roman Cyr"/>
        <family val="1"/>
      </rPr>
      <t>1</t>
    </r>
    <r>
      <rPr>
        <b/>
        <sz val="10"/>
        <color indexed="56"/>
        <rFont val="Times New Roman Cyr"/>
        <family val="1"/>
      </rPr>
      <t xml:space="preserve"> и  S</t>
    </r>
    <r>
      <rPr>
        <b/>
        <vertAlign val="subscript"/>
        <sz val="10"/>
        <color indexed="56"/>
        <rFont val="Times New Roman Cyr"/>
        <family val="1"/>
      </rPr>
      <t>2</t>
    </r>
    <r>
      <rPr>
        <b/>
        <sz val="10"/>
        <color indexed="8"/>
        <rFont val="Times New Roman Cyr"/>
        <family val="1"/>
      </rPr>
      <t xml:space="preserve"> и коэффициентов вариации </t>
    </r>
    <r>
      <rPr>
        <b/>
        <sz val="10"/>
        <color indexed="56"/>
        <rFont val="Times New Roman Cyr"/>
        <family val="1"/>
      </rPr>
      <t>V</t>
    </r>
    <r>
      <rPr>
        <b/>
        <vertAlign val="subscript"/>
        <sz val="10"/>
        <color indexed="56"/>
        <rFont val="Times New Roman Cyr"/>
        <family val="1"/>
      </rPr>
      <t>1</t>
    </r>
    <r>
      <rPr>
        <b/>
        <sz val="10"/>
        <color indexed="56"/>
        <rFont val="Times New Roman Cyr"/>
        <family val="1"/>
      </rPr>
      <t xml:space="preserve"> и V</t>
    </r>
    <r>
      <rPr>
        <b/>
        <vertAlign val="subscript"/>
        <sz val="10"/>
        <color indexed="56"/>
        <rFont val="Times New Roman Cyr"/>
        <family val="1"/>
      </rPr>
      <t>2</t>
    </r>
    <r>
      <rPr>
        <b/>
        <sz val="10"/>
        <color indexed="8"/>
        <rFont val="Times New Roman Cyr"/>
        <family val="1"/>
      </rPr>
      <t>.  Сделать выводы о существенности вли-</t>
    </r>
  </si>
  <si>
    <t xml:space="preserve"> яния технологических факторов, отличающих выборку 2 от выборки 1.</t>
  </si>
  <si>
    <t xml:space="preserve">    Использовать выборки из работы № 1  при условии, что они: </t>
  </si>
  <si>
    <t>качественные;</t>
  </si>
  <si>
    <t>представительные;</t>
  </si>
  <si>
    <t>без грубых ошибок.</t>
  </si>
  <si>
    <t>Таблица ввода 1-го</t>
  </si>
  <si>
    <t>Таблица ввода 2-го</t>
  </si>
  <si>
    <t xml:space="preserve">  массива данных</t>
  </si>
  <si>
    <t>Объем</t>
  </si>
  <si>
    <t>выборки,</t>
  </si>
  <si>
    <t>Значения</t>
  </si>
  <si>
    <t>a =</t>
  </si>
  <si>
    <t>N</t>
  </si>
  <si>
    <r>
      <t>Х</t>
    </r>
    <r>
      <rPr>
        <b/>
        <vertAlign val="subscript"/>
        <sz val="10"/>
        <color indexed="9"/>
        <rFont val="Arial Cyr"/>
        <family val="2"/>
      </rPr>
      <t xml:space="preserve">1  </t>
    </r>
    <r>
      <rPr>
        <b/>
        <sz val="10"/>
        <color indexed="9"/>
        <rFont val="Arial Cyr"/>
        <family val="2"/>
      </rPr>
      <t>=</t>
    </r>
  </si>
  <si>
    <r>
      <t>Х</t>
    </r>
    <r>
      <rPr>
        <b/>
        <vertAlign val="subscript"/>
        <sz val="10"/>
        <color indexed="9"/>
        <rFont val="Arial Cyr"/>
        <family val="2"/>
      </rPr>
      <t xml:space="preserve">2   </t>
    </r>
    <r>
      <rPr>
        <b/>
        <sz val="10"/>
        <color indexed="9"/>
        <rFont val="Arial Cyr"/>
        <family val="2"/>
      </rPr>
      <t>=</t>
    </r>
  </si>
  <si>
    <r>
      <t>S</t>
    </r>
    <r>
      <rPr>
        <b/>
        <vertAlign val="subscript"/>
        <sz val="10"/>
        <color indexed="9"/>
        <rFont val="Arial Cyr"/>
        <family val="2"/>
      </rPr>
      <t xml:space="preserve">1  </t>
    </r>
    <r>
      <rPr>
        <b/>
        <sz val="10"/>
        <color indexed="9"/>
        <rFont val="Arial Cyr"/>
        <family val="2"/>
      </rPr>
      <t>=</t>
    </r>
  </si>
  <si>
    <r>
      <t>S</t>
    </r>
    <r>
      <rPr>
        <b/>
        <vertAlign val="subscript"/>
        <sz val="10"/>
        <color indexed="9"/>
        <rFont val="Arial Cyr"/>
        <family val="2"/>
      </rPr>
      <t xml:space="preserve">2   </t>
    </r>
    <r>
      <rPr>
        <b/>
        <sz val="10"/>
        <color indexed="9"/>
        <rFont val="Arial Cyr"/>
        <family val="2"/>
      </rPr>
      <t>=</t>
    </r>
  </si>
  <si>
    <r>
      <t>V</t>
    </r>
    <r>
      <rPr>
        <b/>
        <vertAlign val="subscript"/>
        <sz val="10"/>
        <color indexed="9"/>
        <rFont val="Arial Cyr"/>
        <family val="2"/>
      </rPr>
      <t xml:space="preserve">1  </t>
    </r>
    <r>
      <rPr>
        <b/>
        <sz val="10"/>
        <color indexed="9"/>
        <rFont val="Arial Cyr"/>
        <family val="2"/>
      </rPr>
      <t>=</t>
    </r>
  </si>
  <si>
    <r>
      <t>V</t>
    </r>
    <r>
      <rPr>
        <b/>
        <vertAlign val="subscript"/>
        <sz val="10"/>
        <color indexed="9"/>
        <rFont val="Arial Cyr"/>
        <family val="2"/>
      </rPr>
      <t xml:space="preserve">2   </t>
    </r>
    <r>
      <rPr>
        <b/>
        <sz val="10"/>
        <color indexed="9"/>
        <rFont val="Arial Cyr"/>
        <family val="2"/>
      </rPr>
      <t>=</t>
    </r>
  </si>
  <si>
    <r>
      <t>N</t>
    </r>
    <r>
      <rPr>
        <b/>
        <vertAlign val="subscript"/>
        <sz val="10"/>
        <color indexed="9"/>
        <rFont val="Arial Cyr"/>
        <family val="2"/>
      </rPr>
      <t>1</t>
    </r>
    <r>
      <rPr>
        <b/>
        <sz val="10"/>
        <color indexed="9"/>
        <rFont val="Arial Cyr"/>
        <family val="2"/>
      </rPr>
      <t xml:space="preserve"> =</t>
    </r>
  </si>
  <si>
    <r>
      <t>N</t>
    </r>
    <r>
      <rPr>
        <b/>
        <vertAlign val="subscript"/>
        <sz val="10"/>
        <color indexed="9"/>
        <rFont val="Arial Cyr"/>
        <family val="2"/>
      </rPr>
      <t>2</t>
    </r>
    <r>
      <rPr>
        <b/>
        <sz val="10"/>
        <color indexed="9"/>
        <rFont val="Arial Cyr"/>
        <family val="2"/>
      </rPr>
      <t xml:space="preserve"> =</t>
    </r>
  </si>
  <si>
    <r>
      <t xml:space="preserve">          Сравнение выборочных средних </t>
    </r>
    <r>
      <rPr>
        <b/>
        <sz val="10"/>
        <color indexed="10"/>
        <rFont val="Arial Cyr"/>
        <family val="2"/>
      </rPr>
      <t>Х</t>
    </r>
    <r>
      <rPr>
        <b/>
        <vertAlign val="subscript"/>
        <sz val="10"/>
        <color indexed="10"/>
        <rFont val="Arial Cyr"/>
        <family val="2"/>
      </rPr>
      <t>1</t>
    </r>
    <r>
      <rPr>
        <b/>
        <sz val="10"/>
        <color indexed="10"/>
        <rFont val="Arial Cyr"/>
        <family val="2"/>
      </rPr>
      <t xml:space="preserve"> и Х</t>
    </r>
    <r>
      <rPr>
        <b/>
        <vertAlign val="subscript"/>
        <sz val="10"/>
        <color indexed="10"/>
        <rFont val="Arial Cyr"/>
        <family val="2"/>
      </rPr>
      <t>2</t>
    </r>
  </si>
  <si>
    <r>
      <t>T</t>
    </r>
    <r>
      <rPr>
        <b/>
        <vertAlign val="subscript"/>
        <sz val="10"/>
        <rFont val="Arial Cyr"/>
        <family val="0"/>
      </rPr>
      <t>расч</t>
    </r>
    <r>
      <rPr>
        <b/>
        <sz val="10"/>
        <rFont val="Arial Cyr"/>
        <family val="0"/>
      </rPr>
      <t xml:space="preserve"> =</t>
    </r>
  </si>
  <si>
    <r>
      <t>Т</t>
    </r>
    <r>
      <rPr>
        <b/>
        <vertAlign val="subscript"/>
        <sz val="10"/>
        <rFont val="Arial Cyr"/>
        <family val="0"/>
      </rPr>
      <t xml:space="preserve">табл </t>
    </r>
    <r>
      <rPr>
        <b/>
        <sz val="10"/>
        <rFont val="Arial Cyr"/>
        <family val="0"/>
      </rPr>
      <t>=</t>
    </r>
  </si>
  <si>
    <t xml:space="preserve">             Принимается</t>
  </si>
  <si>
    <t xml:space="preserve"> гипотеза</t>
  </si>
  <si>
    <r>
      <t xml:space="preserve">        Сравнение выборочных дисперсий </t>
    </r>
    <r>
      <rPr>
        <b/>
        <sz val="10"/>
        <color indexed="10"/>
        <rFont val="Arial Cyr"/>
        <family val="2"/>
      </rPr>
      <t>S</t>
    </r>
    <r>
      <rPr>
        <b/>
        <vertAlign val="subscript"/>
        <sz val="10"/>
        <color indexed="10"/>
        <rFont val="Arial Cyr"/>
        <family val="2"/>
      </rPr>
      <t>1</t>
    </r>
    <r>
      <rPr>
        <b/>
        <sz val="10"/>
        <color indexed="10"/>
        <rFont val="Arial Cyr"/>
        <family val="2"/>
      </rPr>
      <t xml:space="preserve"> и S</t>
    </r>
    <r>
      <rPr>
        <b/>
        <vertAlign val="subscript"/>
        <sz val="10"/>
        <color indexed="10"/>
        <rFont val="Arial Cyr"/>
        <family val="2"/>
      </rPr>
      <t>2</t>
    </r>
  </si>
  <si>
    <r>
      <t>F</t>
    </r>
    <r>
      <rPr>
        <b/>
        <vertAlign val="subscript"/>
        <sz val="10"/>
        <rFont val="Arial Cyr"/>
        <family val="0"/>
      </rPr>
      <t>расч</t>
    </r>
    <r>
      <rPr>
        <b/>
        <sz val="10"/>
        <rFont val="Arial Cyr"/>
        <family val="0"/>
      </rPr>
      <t xml:space="preserve"> =</t>
    </r>
  </si>
  <si>
    <r>
      <t>F</t>
    </r>
    <r>
      <rPr>
        <b/>
        <vertAlign val="subscript"/>
        <sz val="10"/>
        <rFont val="Arial Cyr"/>
        <family val="0"/>
      </rPr>
      <t>табл</t>
    </r>
    <r>
      <rPr>
        <b/>
        <sz val="10"/>
        <rFont val="Arial Cyr"/>
        <family val="0"/>
      </rPr>
      <t xml:space="preserve"> =</t>
    </r>
  </si>
  <si>
    <r>
      <t xml:space="preserve">  Сравнение выборочных коэфф.вариации</t>
    </r>
    <r>
      <rPr>
        <b/>
        <sz val="10"/>
        <color indexed="10"/>
        <rFont val="Arial Cyr"/>
        <family val="2"/>
      </rPr>
      <t xml:space="preserve"> V</t>
    </r>
    <r>
      <rPr>
        <b/>
        <vertAlign val="subscript"/>
        <sz val="10"/>
        <color indexed="10"/>
        <rFont val="Arial Cyr"/>
        <family val="2"/>
      </rPr>
      <t>1</t>
    </r>
    <r>
      <rPr>
        <b/>
        <sz val="10"/>
        <color indexed="10"/>
        <rFont val="Arial Cyr"/>
        <family val="2"/>
      </rPr>
      <t xml:space="preserve"> и V</t>
    </r>
    <r>
      <rPr>
        <b/>
        <vertAlign val="subscript"/>
        <sz val="10"/>
        <color indexed="10"/>
        <rFont val="Arial Cyr"/>
        <family val="2"/>
      </rPr>
      <t>2</t>
    </r>
  </si>
  <si>
    <r>
      <t>F</t>
    </r>
    <r>
      <rPr>
        <b/>
        <vertAlign val="subscript"/>
        <sz val="10"/>
        <color indexed="34"/>
        <rFont val="Arial Cyr"/>
        <family val="2"/>
      </rPr>
      <t>расч</t>
    </r>
    <r>
      <rPr>
        <b/>
        <sz val="10"/>
        <color indexed="34"/>
        <rFont val="Arial Cyr"/>
        <family val="2"/>
      </rPr>
      <t xml:space="preserve"> =</t>
    </r>
  </si>
  <si>
    <r>
      <t>F</t>
    </r>
    <r>
      <rPr>
        <b/>
        <vertAlign val="subscript"/>
        <sz val="10"/>
        <color indexed="34"/>
        <rFont val="Arial Cyr"/>
        <family val="2"/>
      </rPr>
      <t>табл</t>
    </r>
    <r>
      <rPr>
        <b/>
        <sz val="10"/>
        <color indexed="34"/>
        <rFont val="Arial Cyr"/>
        <family val="2"/>
      </rPr>
      <t xml:space="preserve"> =</t>
    </r>
  </si>
  <si>
    <t xml:space="preserve">          Сделать выводы:</t>
  </si>
  <si>
    <t xml:space="preserve">    Статистические выводы</t>
  </si>
  <si>
    <t xml:space="preserve">  Принимается или не принимается нулевая гипотеза о равенстве:</t>
  </si>
  <si>
    <t xml:space="preserve">    Х1 и Х2</t>
  </si>
  <si>
    <t xml:space="preserve">    S1 и S2</t>
  </si>
  <si>
    <t xml:space="preserve">    V1 и V2</t>
  </si>
  <si>
    <t xml:space="preserve">   Технологические выводы</t>
  </si>
  <si>
    <t>Разработал Гелнвера А.Г.</t>
  </si>
  <si>
    <t xml:space="preserve">  СРАВНЕНИЕ СТАТИСТИЧЕСКИХ ХАРАКТЕРИСТИК ДВУХ ВЫБОРОК</t>
  </si>
  <si>
    <t xml:space="preserve">  Сделать заключение о влиянии фактора, характерного для   </t>
  </si>
  <si>
    <t xml:space="preserve">  второй выборки, на изменения  Х,  S  и  V  бетона.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</si>
</sst>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&quot;;\-#,##0\ &quot;грн&quot;"/>
    <numFmt numFmtId="173" formatCode="#,##0\ &quot;грн&quot;;[Red]\-#,##0\ &quot;грн&quot;"/>
    <numFmt numFmtId="174" formatCode="#,##0.00\ &quot;грн&quot;;\-#,##0.00\ &quot;грн&quot;"/>
    <numFmt numFmtId="175" formatCode="#,##0.00\ &quot;грн&quot;;[Red]\-#,##0.00\ &quot;грн&quot;"/>
    <numFmt numFmtId="176" formatCode="_-* #,##0\ &quot;грн&quot;_-;\-* #,##0\ &quot;грн&quot;_-;_-* &quot;-&quot;\ &quot;грн&quot;_-;_-@_-"/>
    <numFmt numFmtId="177" formatCode="_-* #,##0\ _г_р_н_-;\-* #,##0\ _г_р_н_-;_-* &quot;-&quot;\ _г_р_н_-;_-@_-"/>
    <numFmt numFmtId="178" formatCode="_-* #,##0.00\ &quot;грн&quot;_-;\-* #,##0.00\ &quot;грн&quot;_-;_-* &quot;-&quot;??\ &quot;грн&quot;_-;_-@_-"/>
    <numFmt numFmtId="179" formatCode="_-* #,##0.00\ _г_р_н_-;\-* #,##0.00\ _г_р_н_-;_-* &quot;-&quot;??\ _г_р_н_-;_-@_-"/>
    <numFmt numFmtId="180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56"/>
      <name val="Courier"/>
      <family val="0"/>
    </font>
    <font>
      <b/>
      <i/>
      <sz val="10"/>
      <color indexed="8"/>
      <name val="Courier"/>
      <family val="0"/>
    </font>
    <font>
      <b/>
      <sz val="10"/>
      <color indexed="8"/>
      <name val="Arial Cyr"/>
      <family val="2"/>
    </font>
    <font>
      <b/>
      <sz val="7"/>
      <color indexed="34"/>
      <name val="Arial Cyr"/>
      <family val="2"/>
    </font>
    <font>
      <b/>
      <sz val="7"/>
      <name val="Times New Roman Cyr"/>
      <family val="1"/>
    </font>
    <font>
      <sz val="7"/>
      <name val="Arial Cyr"/>
      <family val="0"/>
    </font>
    <font>
      <b/>
      <vertAlign val="subscript"/>
      <sz val="10"/>
      <name val="Arial Cyr"/>
      <family val="0"/>
    </font>
    <font>
      <b/>
      <sz val="10"/>
      <color indexed="10"/>
      <name val="Arial Cyr"/>
      <family val="2"/>
    </font>
    <font>
      <b/>
      <sz val="10"/>
      <color indexed="26"/>
      <name val="Arial Cyr"/>
      <family val="0"/>
    </font>
    <font>
      <sz val="10"/>
      <color indexed="26"/>
      <name val="Arial Cyr"/>
      <family val="2"/>
    </font>
    <font>
      <b/>
      <sz val="10"/>
      <color indexed="9"/>
      <name val="Arial Cyr"/>
      <family val="2"/>
    </font>
    <font>
      <b/>
      <sz val="10"/>
      <color indexed="12"/>
      <name val="Arial Cyr"/>
      <family val="2"/>
    </font>
    <font>
      <b/>
      <sz val="10"/>
      <color indexed="34"/>
      <name val="Arial Cyr"/>
      <family val="2"/>
    </font>
    <font>
      <b/>
      <vertAlign val="subscript"/>
      <sz val="10"/>
      <color indexed="34"/>
      <name val="Arial Cyr"/>
      <family val="2"/>
    </font>
    <font>
      <sz val="10"/>
      <color indexed="34"/>
      <name val="Arial Cyr"/>
      <family val="2"/>
    </font>
    <font>
      <b/>
      <sz val="10"/>
      <color indexed="48"/>
      <name val="Arial Cyr"/>
      <family val="2"/>
    </font>
    <font>
      <b/>
      <sz val="10"/>
      <color indexed="41"/>
      <name val="Arial Cyr"/>
      <family val="2"/>
    </font>
    <font>
      <b/>
      <vertAlign val="subscript"/>
      <sz val="10"/>
      <color indexed="9"/>
      <name val="Arial Cyr"/>
      <family val="2"/>
    </font>
    <font>
      <sz val="10"/>
      <color indexed="9"/>
      <name val="Arial Cyr"/>
      <family val="2"/>
    </font>
    <font>
      <sz val="10"/>
      <color indexed="9"/>
      <name val="Times New Roman Cyr"/>
      <family val="1"/>
    </font>
    <font>
      <b/>
      <vertAlign val="subscript"/>
      <sz val="10"/>
      <color indexed="10"/>
      <name val="Arial Cyr"/>
      <family val="2"/>
    </font>
    <font>
      <b/>
      <i/>
      <sz val="10"/>
      <color indexed="34"/>
      <name val="Arial Cyr"/>
      <family val="0"/>
    </font>
    <font>
      <b/>
      <sz val="10"/>
      <color indexed="48"/>
      <name val="Times New Roman Cyr"/>
      <family val="0"/>
    </font>
    <font>
      <sz val="10"/>
      <color indexed="48"/>
      <name val="Arial Cyr"/>
      <family val="0"/>
    </font>
    <font>
      <b/>
      <sz val="10"/>
      <color indexed="56"/>
      <name val="Times New Roman Cyr"/>
      <family val="0"/>
    </font>
    <font>
      <b/>
      <vertAlign val="subscript"/>
      <sz val="10"/>
      <color indexed="56"/>
      <name val="Times New Roman Cyr"/>
      <family val="1"/>
    </font>
    <font>
      <sz val="10"/>
      <color indexed="56"/>
      <name val="Arial Cyr"/>
      <family val="0"/>
    </font>
    <font>
      <b/>
      <i/>
      <sz val="10"/>
      <color indexed="56"/>
      <name val="Times New Roman Cyr"/>
      <family val="0"/>
    </font>
    <font>
      <b/>
      <sz val="10"/>
      <color indexed="8"/>
      <name val="Times New Roman Cyr"/>
      <family val="1"/>
    </font>
    <font>
      <sz val="10"/>
      <color indexed="8"/>
      <name val="Arial Cyr"/>
      <family val="0"/>
    </font>
    <font>
      <b/>
      <i/>
      <sz val="10"/>
      <color indexed="8"/>
      <name val="Times New Roman Cyr"/>
      <family val="0"/>
    </font>
    <font>
      <b/>
      <sz val="12"/>
      <color indexed="9"/>
      <name val="Arial Cyr"/>
      <family val="2"/>
    </font>
    <font>
      <b/>
      <sz val="10"/>
      <color indexed="42"/>
      <name val="Symbol"/>
      <family val="1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>
        <color indexed="26"/>
      </left>
      <right>
        <color indexed="63"/>
      </right>
      <top style="medium">
        <color indexed="26"/>
      </top>
      <bottom>
        <color indexed="63"/>
      </bottom>
    </border>
    <border>
      <left>
        <color indexed="63"/>
      </left>
      <right>
        <color indexed="63"/>
      </right>
      <top style="medium">
        <color indexed="26"/>
      </top>
      <bottom>
        <color indexed="63"/>
      </bottom>
    </border>
    <border>
      <left>
        <color indexed="63"/>
      </left>
      <right style="medium">
        <color indexed="26"/>
      </right>
      <top style="medium">
        <color indexed="26"/>
      </top>
      <bottom>
        <color indexed="63"/>
      </bottom>
    </border>
    <border>
      <left style="medium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6"/>
      </right>
      <top>
        <color indexed="63"/>
      </top>
      <bottom>
        <color indexed="63"/>
      </bottom>
    </border>
    <border>
      <left style="medium">
        <color indexed="26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 style="medium">
        <color indexed="26"/>
      </right>
      <top>
        <color indexed="63"/>
      </top>
      <bottom style="medium">
        <color indexed="26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5" fillId="4" borderId="3" xfId="0" applyFont="1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/>
    </xf>
    <xf numFmtId="0" fontId="8" fillId="3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5" borderId="0" xfId="0" applyFill="1" applyAlignment="1">
      <alignment/>
    </xf>
    <xf numFmtId="0" fontId="14" fillId="2" borderId="0" xfId="0" applyFont="1" applyFill="1" applyAlignment="1">
      <alignment horizontal="right"/>
    </xf>
    <xf numFmtId="180" fontId="14" fillId="2" borderId="0" xfId="0" applyNumberFormat="1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2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" fillId="4" borderId="0" xfId="0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15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/>
    </xf>
    <xf numFmtId="0" fontId="19" fillId="4" borderId="0" xfId="0" applyFont="1" applyFill="1" applyBorder="1" applyAlignment="1">
      <alignment horizontal="left"/>
    </xf>
    <xf numFmtId="0" fontId="18" fillId="6" borderId="0" xfId="0" applyFont="1" applyFill="1" applyBorder="1" applyAlignment="1">
      <alignment/>
    </xf>
    <xf numFmtId="0" fontId="16" fillId="6" borderId="0" xfId="0" applyFont="1" applyFill="1" applyBorder="1" applyAlignment="1">
      <alignment horizontal="right"/>
    </xf>
    <xf numFmtId="2" fontId="25" fillId="6" borderId="0" xfId="0" applyNumberFormat="1" applyFont="1" applyFill="1" applyBorder="1" applyAlignment="1">
      <alignment horizontal="left"/>
    </xf>
    <xf numFmtId="0" fontId="20" fillId="6" borderId="0" xfId="0" applyFont="1" applyFill="1" applyBorder="1" applyAlignment="1">
      <alignment horizontal="left"/>
    </xf>
    <xf numFmtId="0" fontId="16" fillId="6" borderId="0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1" fillId="4" borderId="12" xfId="0" applyFont="1" applyFill="1" applyBorder="1" applyAlignment="1">
      <alignment/>
    </xf>
    <xf numFmtId="0" fontId="16" fillId="6" borderId="12" xfId="0" applyFont="1" applyFill="1" applyBorder="1" applyAlignment="1">
      <alignment/>
    </xf>
    <xf numFmtId="0" fontId="18" fillId="6" borderId="13" xfId="0" applyFont="1" applyFill="1" applyBorder="1" applyAlignment="1">
      <alignment/>
    </xf>
    <xf numFmtId="0" fontId="18" fillId="6" borderId="12" xfId="0" applyFont="1" applyFill="1" applyBorder="1" applyAlignment="1">
      <alignment/>
    </xf>
    <xf numFmtId="0" fontId="18" fillId="6" borderId="14" xfId="0" applyFont="1" applyFill="1" applyBorder="1" applyAlignment="1">
      <alignment/>
    </xf>
    <xf numFmtId="0" fontId="18" fillId="6" borderId="15" xfId="0" applyFont="1" applyFill="1" applyBorder="1" applyAlignment="1">
      <alignment/>
    </xf>
    <xf numFmtId="0" fontId="18" fillId="6" borderId="16" xfId="0" applyFont="1" applyFill="1" applyBorder="1" applyAlignment="1">
      <alignment/>
    </xf>
    <xf numFmtId="0" fontId="16" fillId="6" borderId="9" xfId="0" applyFont="1" applyFill="1" applyBorder="1" applyAlignment="1">
      <alignment/>
    </xf>
    <xf numFmtId="0" fontId="18" fillId="6" borderId="10" xfId="0" applyFont="1" applyFill="1" applyBorder="1" applyAlignment="1">
      <alignment/>
    </xf>
    <xf numFmtId="0" fontId="18" fillId="6" borderId="11" xfId="0" applyFont="1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5" fillId="4" borderId="18" xfId="0" applyFont="1" applyFill="1" applyBorder="1" applyAlignment="1" applyProtection="1">
      <alignment horizontal="center"/>
      <protection/>
    </xf>
    <xf numFmtId="0" fontId="5" fillId="4" borderId="5" xfId="0" applyFont="1" applyFill="1" applyBorder="1" applyAlignment="1" applyProtection="1">
      <alignment horizontal="center"/>
      <protection/>
    </xf>
    <xf numFmtId="0" fontId="5" fillId="4" borderId="7" xfId="0" applyFont="1" applyFill="1" applyBorder="1" applyAlignment="1" applyProtection="1">
      <alignment horizontal="center"/>
      <protection/>
    </xf>
    <xf numFmtId="0" fontId="12" fillId="2" borderId="0" xfId="0" applyFont="1" applyFill="1" applyAlignment="1" applyProtection="1">
      <alignment horizontal="left"/>
      <protection locked="0"/>
    </xf>
    <xf numFmtId="0" fontId="28" fillId="4" borderId="10" xfId="0" applyFont="1" applyFill="1" applyBorder="1" applyAlignment="1">
      <alignment horizontal="justify"/>
    </xf>
    <xf numFmtId="0" fontId="26" fillId="4" borderId="10" xfId="0" applyFont="1" applyFill="1" applyBorder="1" applyAlignment="1">
      <alignment horizontal="justify"/>
    </xf>
    <xf numFmtId="0" fontId="27" fillId="4" borderId="10" xfId="0" applyFont="1" applyFill="1" applyBorder="1" applyAlignment="1">
      <alignment/>
    </xf>
    <xf numFmtId="0" fontId="27" fillId="4" borderId="11" xfId="0" applyFont="1" applyFill="1" applyBorder="1" applyAlignment="1">
      <alignment/>
    </xf>
    <xf numFmtId="0" fontId="28" fillId="4" borderId="0" xfId="0" applyFont="1" applyFill="1" applyBorder="1" applyAlignment="1">
      <alignment horizontal="justify"/>
    </xf>
    <xf numFmtId="0" fontId="26" fillId="4" borderId="0" xfId="0" applyFont="1" applyFill="1" applyBorder="1" applyAlignment="1">
      <alignment horizontal="justify"/>
    </xf>
    <xf numFmtId="0" fontId="27" fillId="4" borderId="0" xfId="0" applyFont="1" applyFill="1" applyBorder="1" applyAlignment="1">
      <alignment/>
    </xf>
    <xf numFmtId="0" fontId="27" fillId="4" borderId="13" xfId="0" applyFont="1" applyFill="1" applyBorder="1" applyAlignment="1">
      <alignment/>
    </xf>
    <xf numFmtId="0" fontId="30" fillId="4" borderId="12" xfId="0" applyFont="1" applyFill="1" applyBorder="1" applyAlignment="1">
      <alignment/>
    </xf>
    <xf numFmtId="0" fontId="30" fillId="4" borderId="0" xfId="0" applyFont="1" applyFill="1" applyBorder="1" applyAlignment="1">
      <alignment/>
    </xf>
    <xf numFmtId="0" fontId="31" fillId="4" borderId="12" xfId="0" applyFont="1" applyFill="1" applyBorder="1" applyAlignment="1">
      <alignment/>
    </xf>
    <xf numFmtId="0" fontId="30" fillId="4" borderId="14" xfId="0" applyFont="1" applyFill="1" applyBorder="1" applyAlignment="1">
      <alignment/>
    </xf>
    <xf numFmtId="0" fontId="30" fillId="4" borderId="15" xfId="0" applyFont="1" applyFill="1" applyBorder="1" applyAlignment="1">
      <alignment/>
    </xf>
    <xf numFmtId="0" fontId="27" fillId="4" borderId="15" xfId="0" applyFont="1" applyFill="1" applyBorder="1" applyAlignment="1">
      <alignment/>
    </xf>
    <xf numFmtId="0" fontId="27" fillId="4" borderId="16" xfId="0" applyFont="1" applyFill="1" applyBorder="1" applyAlignment="1">
      <alignment/>
    </xf>
    <xf numFmtId="0" fontId="30" fillId="4" borderId="9" xfId="0" applyFont="1" applyFill="1" applyBorder="1" applyAlignment="1">
      <alignment/>
    </xf>
    <xf numFmtId="0" fontId="30" fillId="4" borderId="10" xfId="0" applyFont="1" applyFill="1" applyBorder="1" applyAlignment="1">
      <alignment/>
    </xf>
    <xf numFmtId="0" fontId="12" fillId="2" borderId="0" xfId="0" applyFont="1" applyFill="1" applyAlignment="1">
      <alignment/>
    </xf>
    <xf numFmtId="0" fontId="32" fillId="4" borderId="9" xfId="0" applyFont="1" applyFill="1" applyBorder="1" applyAlignment="1">
      <alignment/>
    </xf>
    <xf numFmtId="0" fontId="32" fillId="4" borderId="12" xfId="0" applyFont="1" applyFill="1" applyBorder="1" applyAlignment="1">
      <alignment/>
    </xf>
    <xf numFmtId="0" fontId="33" fillId="4" borderId="10" xfId="0" applyFont="1" applyFill="1" applyBorder="1" applyAlignment="1">
      <alignment/>
    </xf>
    <xf numFmtId="0" fontId="33" fillId="4" borderId="0" xfId="0" applyFont="1" applyFill="1" applyBorder="1" applyAlignment="1">
      <alignment/>
    </xf>
    <xf numFmtId="0" fontId="34" fillId="4" borderId="0" xfId="0" applyFont="1" applyFill="1" applyBorder="1" applyAlignment="1">
      <alignment/>
    </xf>
    <xf numFmtId="0" fontId="33" fillId="4" borderId="15" xfId="0" applyFont="1" applyFill="1" applyBorder="1" applyAlignment="1">
      <alignment/>
    </xf>
    <xf numFmtId="0" fontId="34" fillId="4" borderId="15" xfId="0" applyFont="1" applyFill="1" applyBorder="1" applyAlignment="1">
      <alignment/>
    </xf>
    <xf numFmtId="0" fontId="34" fillId="4" borderId="10" xfId="0" applyFont="1" applyFill="1" applyBorder="1" applyAlignment="1">
      <alignment/>
    </xf>
    <xf numFmtId="0" fontId="35" fillId="5" borderId="0" xfId="0" applyFont="1" applyFill="1" applyAlignment="1">
      <alignment/>
    </xf>
    <xf numFmtId="0" fontId="36" fillId="2" borderId="0" xfId="0" applyFont="1" applyFill="1" applyAlignment="1">
      <alignment horizontal="right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37" fillId="3" borderId="19" xfId="0" applyFont="1" applyFill="1" applyBorder="1" applyAlignment="1" applyProtection="1">
      <alignment horizontal="center" wrapText="1"/>
      <protection locked="0"/>
    </xf>
    <xf numFmtId="0" fontId="37" fillId="3" borderId="20" xfId="0" applyFont="1" applyFill="1" applyBorder="1" applyAlignment="1" applyProtection="1">
      <alignment horizontal="center" wrapText="1"/>
      <protection locked="0"/>
    </xf>
    <xf numFmtId="0" fontId="37" fillId="3" borderId="21" xfId="0" applyFont="1" applyFill="1" applyBorder="1" applyAlignment="1" applyProtection="1">
      <alignment horizontal="center" wrapText="1"/>
      <protection locked="0"/>
    </xf>
    <xf numFmtId="0" fontId="37" fillId="3" borderId="22" xfId="0" applyFont="1" applyFill="1" applyBorder="1" applyAlignment="1" applyProtection="1">
      <alignment horizontal="center" wrapText="1"/>
      <protection locked="0"/>
    </xf>
    <xf numFmtId="0" fontId="37" fillId="3" borderId="23" xfId="0" applyFont="1" applyFill="1" applyBorder="1" applyAlignment="1" applyProtection="1">
      <alignment horizontal="center" wrapText="1"/>
      <protection locked="0"/>
    </xf>
    <xf numFmtId="0" fontId="37" fillId="3" borderId="24" xfId="0" applyFont="1" applyFill="1" applyBorder="1" applyAlignment="1" applyProtection="1">
      <alignment horizontal="center" wrapText="1"/>
      <protection locked="0"/>
    </xf>
    <xf numFmtId="0" fontId="37" fillId="7" borderId="19" xfId="0" applyFont="1" applyFill="1" applyBorder="1" applyAlignment="1" applyProtection="1">
      <alignment horizontal="center" wrapText="1"/>
      <protection locked="0"/>
    </xf>
    <xf numFmtId="0" fontId="37" fillId="7" borderId="20" xfId="0" applyFont="1" applyFill="1" applyBorder="1" applyAlignment="1" applyProtection="1">
      <alignment horizontal="center" wrapText="1"/>
      <protection locked="0"/>
    </xf>
    <xf numFmtId="0" fontId="37" fillId="7" borderId="21" xfId="0" applyFont="1" applyFill="1" applyBorder="1" applyAlignment="1" applyProtection="1">
      <alignment horizontal="center" wrapText="1"/>
      <protection locked="0"/>
    </xf>
    <xf numFmtId="0" fontId="37" fillId="7" borderId="22" xfId="0" applyFont="1" applyFill="1" applyBorder="1" applyAlignment="1" applyProtection="1">
      <alignment horizontal="center" wrapText="1"/>
      <protection locked="0"/>
    </xf>
    <xf numFmtId="0" fontId="37" fillId="7" borderId="23" xfId="0" applyFont="1" applyFill="1" applyBorder="1" applyAlignment="1" applyProtection="1">
      <alignment horizontal="center" wrapText="1"/>
      <protection locked="0"/>
    </xf>
    <xf numFmtId="0" fontId="37" fillId="7" borderId="24" xfId="0" applyFont="1" applyFill="1" applyBorder="1" applyAlignment="1" applyProtection="1">
      <alignment horizontal="center" wrapText="1"/>
      <protection locked="0"/>
    </xf>
    <xf numFmtId="10" fontId="14" fillId="2" borderId="0" xfId="0" applyNumberFormat="1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showGridLines="0" showRowColHeaders="0" tabSelected="1" zoomScale="190" zoomScaleNormal="190" workbookViewId="0" topLeftCell="A19">
      <selection activeCell="J22" activeCellId="1" sqref="F22 J22"/>
    </sheetView>
  </sheetViews>
  <sheetFormatPr defaultColWidth="9.00390625" defaultRowHeight="12.75"/>
  <cols>
    <col min="1" max="1" width="5.00390625" style="0" customWidth="1"/>
    <col min="2" max="3" width="6.75390625" style="0" customWidth="1"/>
    <col min="4" max="4" width="2.75390625" style="0" customWidth="1"/>
    <col min="5" max="6" width="8.75390625" style="0" customWidth="1"/>
    <col min="7" max="8" width="6.75390625" style="0" customWidth="1"/>
    <col min="9" max="10" width="8.75390625" style="0" customWidth="1"/>
    <col min="11" max="11" width="2.75390625" style="0" customWidth="1"/>
    <col min="12" max="13" width="6.75390625" style="0" customWidth="1"/>
  </cols>
  <sheetData>
    <row r="1" spans="1:17" ht="12.75">
      <c r="A1" s="13"/>
      <c r="B1" s="13"/>
      <c r="C1" s="13"/>
      <c r="D1" s="13"/>
      <c r="E1" s="13"/>
      <c r="F1" s="14" t="s">
        <v>0</v>
      </c>
      <c r="G1" s="14"/>
      <c r="H1" s="13"/>
      <c r="I1" s="13"/>
      <c r="J1" s="13"/>
      <c r="K1" s="13"/>
      <c r="L1" s="13"/>
      <c r="M1" s="13"/>
      <c r="N1" s="13"/>
      <c r="Q1" t="s">
        <v>43</v>
      </c>
    </row>
    <row r="2" spans="1:14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.75">
      <c r="A3" s="13"/>
      <c r="B3" s="84" t="s">
        <v>44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3"/>
      <c r="B5" s="13"/>
      <c r="C5" s="13"/>
      <c r="D5" s="13"/>
      <c r="E5" s="13"/>
      <c r="F5" s="13"/>
      <c r="G5" s="75" t="s">
        <v>1</v>
      </c>
      <c r="H5" s="13"/>
      <c r="I5" s="13"/>
      <c r="J5" s="13"/>
      <c r="K5" s="13"/>
      <c r="L5" s="13"/>
      <c r="M5" s="13"/>
      <c r="N5" s="13"/>
    </row>
    <row r="6" spans="1:14" ht="4.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25">
      <c r="A7" s="13"/>
      <c r="B7" s="76" t="s">
        <v>2</v>
      </c>
      <c r="C7" s="58"/>
      <c r="D7" s="58"/>
      <c r="E7" s="58"/>
      <c r="F7" s="58"/>
      <c r="G7" s="58"/>
      <c r="H7" s="58"/>
      <c r="I7" s="58"/>
      <c r="J7" s="59"/>
      <c r="K7" s="60"/>
      <c r="L7" s="60"/>
      <c r="M7" s="60"/>
      <c r="N7" s="61"/>
    </row>
    <row r="8" spans="1:14" ht="14.25">
      <c r="A8" s="13"/>
      <c r="B8" s="77" t="s">
        <v>3</v>
      </c>
      <c r="C8" s="62"/>
      <c r="D8" s="62"/>
      <c r="E8" s="62"/>
      <c r="F8" s="62"/>
      <c r="G8" s="62"/>
      <c r="H8" s="62"/>
      <c r="I8" s="62"/>
      <c r="J8" s="63"/>
      <c r="K8" s="64"/>
      <c r="L8" s="64"/>
      <c r="M8" s="64"/>
      <c r="N8" s="65"/>
    </row>
    <row r="9" spans="1:14" ht="12.75">
      <c r="A9" s="13"/>
      <c r="B9" s="77" t="s">
        <v>4</v>
      </c>
      <c r="C9" s="62"/>
      <c r="D9" s="62"/>
      <c r="E9" s="62"/>
      <c r="F9" s="62"/>
      <c r="G9" s="62"/>
      <c r="H9" s="62"/>
      <c r="I9" s="62"/>
      <c r="J9" s="63"/>
      <c r="K9" s="64"/>
      <c r="L9" s="64"/>
      <c r="M9" s="64"/>
      <c r="N9" s="65"/>
    </row>
    <row r="10" spans="1:14" ht="13.5" thickBot="1">
      <c r="A10" s="13"/>
      <c r="B10" s="66"/>
      <c r="C10" s="67"/>
      <c r="D10" s="67"/>
      <c r="E10" s="67"/>
      <c r="F10" s="67"/>
      <c r="G10" s="67"/>
      <c r="H10" s="67"/>
      <c r="I10" s="67"/>
      <c r="J10" s="64"/>
      <c r="K10" s="64"/>
      <c r="L10" s="64"/>
      <c r="M10" s="64"/>
      <c r="N10" s="65"/>
    </row>
    <row r="11" spans="1:14" ht="13.5">
      <c r="A11" s="13"/>
      <c r="B11" s="73"/>
      <c r="C11" s="74"/>
      <c r="D11" s="83" t="s">
        <v>5</v>
      </c>
      <c r="E11" s="78"/>
      <c r="F11" s="78"/>
      <c r="G11" s="78"/>
      <c r="H11" s="78"/>
      <c r="I11" s="78"/>
      <c r="J11" s="60"/>
      <c r="K11" s="60"/>
      <c r="L11" s="60"/>
      <c r="M11" s="60"/>
      <c r="N11" s="61"/>
    </row>
    <row r="12" spans="1:14" ht="13.5">
      <c r="A12" s="13"/>
      <c r="B12" s="68"/>
      <c r="C12" s="67"/>
      <c r="D12" s="67"/>
      <c r="E12" s="79"/>
      <c r="F12" s="79"/>
      <c r="G12" s="80" t="s">
        <v>6</v>
      </c>
      <c r="H12" s="79"/>
      <c r="I12" s="79"/>
      <c r="J12" s="64"/>
      <c r="K12" s="64"/>
      <c r="L12" s="64"/>
      <c r="M12" s="64"/>
      <c r="N12" s="65"/>
    </row>
    <row r="13" spans="1:14" ht="13.5">
      <c r="A13" s="13"/>
      <c r="B13" s="68"/>
      <c r="C13" s="67"/>
      <c r="D13" s="67"/>
      <c r="E13" s="79"/>
      <c r="F13" s="79"/>
      <c r="G13" s="80" t="s">
        <v>7</v>
      </c>
      <c r="H13" s="79"/>
      <c r="I13" s="79"/>
      <c r="J13" s="64"/>
      <c r="K13" s="64"/>
      <c r="L13" s="64"/>
      <c r="M13" s="64"/>
      <c r="N13" s="65"/>
    </row>
    <row r="14" spans="1:14" ht="14.25" thickBot="1">
      <c r="A14" s="13"/>
      <c r="B14" s="69"/>
      <c r="C14" s="70"/>
      <c r="D14" s="70"/>
      <c r="E14" s="81"/>
      <c r="F14" s="81"/>
      <c r="G14" s="82" t="s">
        <v>8</v>
      </c>
      <c r="H14" s="81"/>
      <c r="I14" s="81"/>
      <c r="J14" s="71"/>
      <c r="K14" s="71"/>
      <c r="L14" s="71"/>
      <c r="M14" s="71"/>
      <c r="N14" s="72"/>
    </row>
    <row r="15" spans="1:14" ht="15">
      <c r="A15" s="13"/>
      <c r="B15" s="9" t="s">
        <v>9</v>
      </c>
      <c r="C15" s="1"/>
      <c r="D15" s="13"/>
      <c r="E15" s="13"/>
      <c r="F15" s="13"/>
      <c r="G15" s="13"/>
      <c r="H15" s="13"/>
      <c r="I15" s="13"/>
      <c r="J15" s="13"/>
      <c r="K15" s="13"/>
      <c r="L15" s="9" t="s">
        <v>10</v>
      </c>
      <c r="M15" s="1"/>
      <c r="N15" s="13"/>
    </row>
    <row r="16" spans="1:14" ht="15.75" thickBot="1">
      <c r="A16" s="13"/>
      <c r="B16" s="9" t="s">
        <v>11</v>
      </c>
      <c r="C16" s="1"/>
      <c r="D16" s="13"/>
      <c r="E16" s="13"/>
      <c r="F16" s="13"/>
      <c r="G16" s="13"/>
      <c r="H16" s="13"/>
      <c r="I16" s="13"/>
      <c r="J16" s="13"/>
      <c r="K16" s="13"/>
      <c r="L16" s="9" t="s">
        <v>11</v>
      </c>
      <c r="M16" s="1"/>
      <c r="N16" s="13"/>
    </row>
    <row r="17" spans="1:14" ht="13.5" thickTop="1">
      <c r="A17" s="13"/>
      <c r="B17" s="51" t="s">
        <v>12</v>
      </c>
      <c r="C17" s="2"/>
      <c r="D17" s="13"/>
      <c r="E17" s="13"/>
      <c r="F17" s="13"/>
      <c r="G17" s="13"/>
      <c r="H17" s="13"/>
      <c r="I17" s="13"/>
      <c r="J17" s="13"/>
      <c r="K17" s="13"/>
      <c r="L17" s="11"/>
      <c r="M17" s="51" t="s">
        <v>12</v>
      </c>
      <c r="N17" s="13"/>
    </row>
    <row r="18" spans="1:14" ht="14.25">
      <c r="A18" s="13"/>
      <c r="B18" s="86" t="s">
        <v>13</v>
      </c>
      <c r="C18" s="10" t="s">
        <v>14</v>
      </c>
      <c r="D18" s="13"/>
      <c r="E18" s="13"/>
      <c r="F18" s="13"/>
      <c r="G18" s="85" t="s">
        <v>15</v>
      </c>
      <c r="H18" s="57">
        <v>0.05</v>
      </c>
      <c r="I18" s="13"/>
      <c r="J18" s="13"/>
      <c r="K18" s="13"/>
      <c r="L18" s="10" t="s">
        <v>14</v>
      </c>
      <c r="M18" s="52" t="s">
        <v>13</v>
      </c>
      <c r="N18" s="13"/>
    </row>
    <row r="19" spans="1:14" ht="13.5" thickBot="1">
      <c r="A19" s="13"/>
      <c r="B19" s="87" t="s">
        <v>16</v>
      </c>
      <c r="C19" s="3"/>
      <c r="D19" s="13"/>
      <c r="E19" s="13"/>
      <c r="F19" s="13"/>
      <c r="G19" s="13"/>
      <c r="H19" s="13"/>
      <c r="I19" s="13"/>
      <c r="J19" s="13"/>
      <c r="K19" s="13"/>
      <c r="L19" s="12"/>
      <c r="M19" s="53" t="s">
        <v>16</v>
      </c>
      <c r="N19" s="13"/>
    </row>
    <row r="20" spans="1:14" ht="15.75" thickTop="1">
      <c r="A20" s="13"/>
      <c r="B20" s="4">
        <v>1</v>
      </c>
      <c r="C20" s="88">
        <v>29.1</v>
      </c>
      <c r="D20" s="13"/>
      <c r="E20" s="16" t="s">
        <v>17</v>
      </c>
      <c r="F20" s="17">
        <f>AVERAGE(C20:C69)</f>
        <v>29.925641025641024</v>
      </c>
      <c r="G20" s="18"/>
      <c r="H20" s="19"/>
      <c r="I20" s="20" t="s">
        <v>18</v>
      </c>
      <c r="J20" s="17">
        <f>AVERAGE(L20:L69)</f>
        <v>34.415</v>
      </c>
      <c r="K20" s="13"/>
      <c r="L20" s="94">
        <v>34.9</v>
      </c>
      <c r="M20" s="54">
        <v>1</v>
      </c>
      <c r="N20" s="13"/>
    </row>
    <row r="21" spans="1:14" ht="15">
      <c r="A21" s="13"/>
      <c r="B21" s="5">
        <f aca="true" t="shared" si="0" ref="B21:B36">B20+1</f>
        <v>2</v>
      </c>
      <c r="C21" s="89">
        <v>28.9</v>
      </c>
      <c r="D21" s="13"/>
      <c r="E21" s="16" t="s">
        <v>19</v>
      </c>
      <c r="F21" s="17">
        <f>VAR(C20:C69)^0.5</f>
        <v>2.379044251786204</v>
      </c>
      <c r="G21" s="18"/>
      <c r="H21" s="19"/>
      <c r="I21" s="20" t="s">
        <v>20</v>
      </c>
      <c r="J21" s="17">
        <f>VAR(L20:L69)^0.5</f>
        <v>3.0455979161187017</v>
      </c>
      <c r="K21" s="13"/>
      <c r="L21" s="95">
        <v>35.3</v>
      </c>
      <c r="M21" s="55">
        <f aca="true" t="shared" si="1" ref="M21:M62">M20+1</f>
        <v>2</v>
      </c>
      <c r="N21" s="13"/>
    </row>
    <row r="22" spans="1:14" ht="15">
      <c r="A22" s="13"/>
      <c r="B22" s="5">
        <f t="shared" si="0"/>
        <v>3</v>
      </c>
      <c r="C22" s="89">
        <v>26.6</v>
      </c>
      <c r="D22" s="13"/>
      <c r="E22" s="16" t="s">
        <v>21</v>
      </c>
      <c r="F22" s="100">
        <f>+F21/F20</f>
        <v>0.07949852267985773</v>
      </c>
      <c r="G22" s="18"/>
      <c r="H22" s="19"/>
      <c r="I22" s="20" t="s">
        <v>22</v>
      </c>
      <c r="J22" s="100">
        <f>+J21/J20</f>
        <v>0.08849623466856608</v>
      </c>
      <c r="K22" s="13"/>
      <c r="L22" s="95">
        <v>40.9</v>
      </c>
      <c r="M22" s="55">
        <f t="shared" si="1"/>
        <v>3</v>
      </c>
      <c r="N22" s="13"/>
    </row>
    <row r="23" spans="1:14" ht="15">
      <c r="A23" s="13"/>
      <c r="B23" s="5">
        <f t="shared" si="0"/>
        <v>4</v>
      </c>
      <c r="C23" s="89">
        <v>31.3</v>
      </c>
      <c r="D23" s="13"/>
      <c r="E23" s="16" t="s">
        <v>23</v>
      </c>
      <c r="F23" s="21">
        <f>COUNT(C20:C69)</f>
        <v>39</v>
      </c>
      <c r="G23" s="19"/>
      <c r="H23" s="19"/>
      <c r="I23" s="20" t="s">
        <v>24</v>
      </c>
      <c r="J23" s="21">
        <f>COUNT(L20:L69)</f>
        <v>40</v>
      </c>
      <c r="K23" s="13"/>
      <c r="L23" s="95">
        <v>35.9</v>
      </c>
      <c r="M23" s="55">
        <f t="shared" si="1"/>
        <v>4</v>
      </c>
      <c r="N23" s="13"/>
    </row>
    <row r="24" spans="1:14" ht="15.75" thickBot="1">
      <c r="A24" s="13"/>
      <c r="B24" s="5">
        <f t="shared" si="0"/>
        <v>5</v>
      </c>
      <c r="C24" s="89">
        <v>30.5</v>
      </c>
      <c r="D24" s="13"/>
      <c r="E24" s="13"/>
      <c r="F24" s="13"/>
      <c r="G24" s="13"/>
      <c r="H24" s="13"/>
      <c r="I24" s="13"/>
      <c r="J24" s="13"/>
      <c r="K24" s="13"/>
      <c r="L24" s="95">
        <v>39.1</v>
      </c>
      <c r="M24" s="55">
        <f t="shared" si="1"/>
        <v>5</v>
      </c>
      <c r="N24" s="13"/>
    </row>
    <row r="25" spans="1:14" ht="15">
      <c r="A25" s="13"/>
      <c r="B25" s="5">
        <f t="shared" si="0"/>
        <v>6</v>
      </c>
      <c r="C25" s="89">
        <v>28.3</v>
      </c>
      <c r="D25" s="13"/>
      <c r="E25" s="36" t="s">
        <v>25</v>
      </c>
      <c r="F25" s="37"/>
      <c r="G25" s="37"/>
      <c r="H25" s="37"/>
      <c r="I25" s="37"/>
      <c r="J25" s="38"/>
      <c r="K25" s="13"/>
      <c r="L25" s="95">
        <v>30.5</v>
      </c>
      <c r="M25" s="55">
        <f t="shared" si="1"/>
        <v>6</v>
      </c>
      <c r="N25" s="13"/>
    </row>
    <row r="26" spans="1:14" ht="15">
      <c r="A26" s="13"/>
      <c r="B26" s="5">
        <f t="shared" si="0"/>
        <v>7</v>
      </c>
      <c r="C26" s="89">
        <v>32.7</v>
      </c>
      <c r="D26" s="13"/>
      <c r="E26" s="39"/>
      <c r="F26" s="25" t="s">
        <v>26</v>
      </c>
      <c r="G26" s="26">
        <f>IF(F20&gt;J20,F20/J20,J20/F20)</f>
        <v>1.15001713649216</v>
      </c>
      <c r="H26" s="25" t="s">
        <v>27</v>
      </c>
      <c r="I26" s="26">
        <f>TINV(H18,F23+J23-2)</f>
        <v>1.9912543634178332</v>
      </c>
      <c r="J26" s="40"/>
      <c r="K26" s="13"/>
      <c r="L26" s="95">
        <v>32.4</v>
      </c>
      <c r="M26" s="55">
        <f t="shared" si="1"/>
        <v>7</v>
      </c>
      <c r="N26" s="13"/>
    </row>
    <row r="27" spans="1:14" ht="15">
      <c r="A27" s="13"/>
      <c r="B27" s="5">
        <f t="shared" si="0"/>
        <v>8</v>
      </c>
      <c r="C27" s="89">
        <v>34.3</v>
      </c>
      <c r="D27" s="13"/>
      <c r="E27" s="41" t="s">
        <v>28</v>
      </c>
      <c r="F27" s="27"/>
      <c r="G27" s="27"/>
      <c r="H27" s="28" t="str">
        <f>IF(G26&lt;I26,"H:0","H:A")</f>
        <v>H:0</v>
      </c>
      <c r="I27" s="29" t="s">
        <v>29</v>
      </c>
      <c r="J27" s="40"/>
      <c r="K27" s="13"/>
      <c r="L27" s="95">
        <v>29.8</v>
      </c>
      <c r="M27" s="55">
        <f t="shared" si="1"/>
        <v>8</v>
      </c>
      <c r="N27" s="13"/>
    </row>
    <row r="28" spans="1:14" ht="15.75" thickBot="1">
      <c r="A28" s="13"/>
      <c r="B28" s="5">
        <f t="shared" si="0"/>
        <v>9</v>
      </c>
      <c r="C28" s="89">
        <v>29.6</v>
      </c>
      <c r="D28" s="13"/>
      <c r="E28" s="39"/>
      <c r="F28" s="27"/>
      <c r="G28" s="27"/>
      <c r="H28" s="27"/>
      <c r="I28" s="27"/>
      <c r="J28" s="40"/>
      <c r="K28" s="13"/>
      <c r="L28" s="95">
        <v>36.6</v>
      </c>
      <c r="M28" s="55">
        <f t="shared" si="1"/>
        <v>9</v>
      </c>
      <c r="N28" s="13"/>
    </row>
    <row r="29" spans="1:14" ht="15">
      <c r="A29" s="13"/>
      <c r="B29" s="5">
        <f t="shared" si="0"/>
        <v>10</v>
      </c>
      <c r="C29" s="89">
        <v>32.5</v>
      </c>
      <c r="D29" s="13"/>
      <c r="E29" s="36" t="s">
        <v>30</v>
      </c>
      <c r="F29" s="37"/>
      <c r="G29" s="37"/>
      <c r="H29" s="37"/>
      <c r="I29" s="37"/>
      <c r="J29" s="38"/>
      <c r="K29" s="13"/>
      <c r="L29" s="95">
        <v>34.1</v>
      </c>
      <c r="M29" s="55">
        <f t="shared" si="1"/>
        <v>10</v>
      </c>
      <c r="N29" s="13"/>
    </row>
    <row r="30" spans="1:14" ht="15">
      <c r="A30" s="13"/>
      <c r="B30" s="5">
        <f t="shared" si="0"/>
        <v>11</v>
      </c>
      <c r="C30" s="89">
        <v>33.7</v>
      </c>
      <c r="D30" s="13"/>
      <c r="E30" s="39"/>
      <c r="F30" s="25" t="s">
        <v>31</v>
      </c>
      <c r="G30" s="26">
        <f>IF(F21&gt;J21,F21/J21,J21/F21)</f>
        <v>1.2801770769215597</v>
      </c>
      <c r="H30" s="25" t="s">
        <v>32</v>
      </c>
      <c r="I30" s="26">
        <f>FINV(H18,IF(F23&gt;J23,F23,J23),IF(F23&gt;J23,J23,F23))</f>
        <v>1.7003850295523772</v>
      </c>
      <c r="J30" s="40"/>
      <c r="K30" s="13"/>
      <c r="L30" s="95">
        <v>34.6</v>
      </c>
      <c r="M30" s="55">
        <f t="shared" si="1"/>
        <v>11</v>
      </c>
      <c r="N30" s="13"/>
    </row>
    <row r="31" spans="1:14" ht="15">
      <c r="A31" s="13"/>
      <c r="B31" s="5">
        <f t="shared" si="0"/>
        <v>12</v>
      </c>
      <c r="C31" s="89">
        <v>30.5</v>
      </c>
      <c r="D31" s="13"/>
      <c r="E31" s="41" t="s">
        <v>28</v>
      </c>
      <c r="F31" s="27"/>
      <c r="G31" s="27"/>
      <c r="H31" s="30" t="str">
        <f>IF(G30&lt;I30,"H:0","H:A")</f>
        <v>H:0</v>
      </c>
      <c r="I31" s="29" t="s">
        <v>29</v>
      </c>
      <c r="J31" s="40"/>
      <c r="K31" s="13"/>
      <c r="L31" s="95">
        <v>31.1</v>
      </c>
      <c r="M31" s="55">
        <f t="shared" si="1"/>
        <v>12</v>
      </c>
      <c r="N31" s="13"/>
    </row>
    <row r="32" spans="1:14" ht="15.75" thickBot="1">
      <c r="A32" s="13"/>
      <c r="B32" s="5">
        <f t="shared" si="0"/>
        <v>13</v>
      </c>
      <c r="C32" s="89">
        <v>34.1</v>
      </c>
      <c r="D32" s="13"/>
      <c r="E32" s="39"/>
      <c r="F32" s="27"/>
      <c r="G32" s="27"/>
      <c r="H32" s="27"/>
      <c r="I32" s="27"/>
      <c r="J32" s="40"/>
      <c r="K32" s="13"/>
      <c r="L32" s="95">
        <v>30.3</v>
      </c>
      <c r="M32" s="55">
        <f t="shared" si="1"/>
        <v>13</v>
      </c>
      <c r="N32" s="13"/>
    </row>
    <row r="33" spans="1:14" ht="15">
      <c r="A33" s="13"/>
      <c r="B33" s="5">
        <f t="shared" si="0"/>
        <v>14</v>
      </c>
      <c r="C33" s="89">
        <v>28.4</v>
      </c>
      <c r="D33" s="13"/>
      <c r="E33" s="48" t="s">
        <v>33</v>
      </c>
      <c r="F33" s="49"/>
      <c r="G33" s="49"/>
      <c r="H33" s="49"/>
      <c r="I33" s="49"/>
      <c r="J33" s="50"/>
      <c r="K33" s="24"/>
      <c r="L33" s="95">
        <v>31.1</v>
      </c>
      <c r="M33" s="55">
        <f t="shared" si="1"/>
        <v>14</v>
      </c>
      <c r="N33" s="13"/>
    </row>
    <row r="34" spans="1:14" ht="15">
      <c r="A34" s="13"/>
      <c r="B34" s="5">
        <f t="shared" si="0"/>
        <v>15</v>
      </c>
      <c r="C34" s="89">
        <v>27.1</v>
      </c>
      <c r="D34" s="24"/>
      <c r="E34" s="44"/>
      <c r="F34" s="32" t="s">
        <v>34</v>
      </c>
      <c r="G34" s="33">
        <f>IF(F22&gt;J22,(F22^2/(1+F22^2))*(F23/(F23+1))/(J22^2/(1+J22^2))*(J23/(J23+1)),(J22^2/(1+J22^2))*(J23/(J23+1))/(F22^2/(1+F22^2))*(F23/(F23+1)))</f>
        <v>1.1769563754486871</v>
      </c>
      <c r="H34" s="32" t="s">
        <v>35</v>
      </c>
      <c r="I34" s="33">
        <f>FINV(H18,IF(F23&gt;J23,F23,J23),IF(F23&gt;J23,J23,F23))</f>
        <v>1.7003850295523772</v>
      </c>
      <c r="J34" s="43"/>
      <c r="K34" s="24"/>
      <c r="L34" s="95">
        <v>30.7</v>
      </c>
      <c r="M34" s="55">
        <f t="shared" si="1"/>
        <v>15</v>
      </c>
      <c r="N34" s="13"/>
    </row>
    <row r="35" spans="1:14" ht="15">
      <c r="A35" s="13"/>
      <c r="B35" s="5">
        <f t="shared" si="0"/>
        <v>16</v>
      </c>
      <c r="C35" s="89">
        <v>29.4</v>
      </c>
      <c r="D35" s="24"/>
      <c r="E35" s="42" t="s">
        <v>28</v>
      </c>
      <c r="F35" s="31"/>
      <c r="G35" s="31"/>
      <c r="H35" s="34" t="str">
        <f>IF(G34&lt;I34,"H:0","H:A")</f>
        <v>H:0</v>
      </c>
      <c r="I35" s="35" t="s">
        <v>29</v>
      </c>
      <c r="J35" s="43"/>
      <c r="K35" s="24"/>
      <c r="L35" s="95">
        <v>36.9</v>
      </c>
      <c r="M35" s="55">
        <f t="shared" si="1"/>
        <v>16</v>
      </c>
      <c r="N35" s="13"/>
    </row>
    <row r="36" spans="1:14" ht="15.75" thickBot="1">
      <c r="A36" s="13"/>
      <c r="B36" s="5">
        <f t="shared" si="0"/>
        <v>17</v>
      </c>
      <c r="C36" s="89">
        <v>28.9</v>
      </c>
      <c r="D36" s="24"/>
      <c r="E36" s="45"/>
      <c r="F36" s="46"/>
      <c r="G36" s="46"/>
      <c r="H36" s="46"/>
      <c r="I36" s="46"/>
      <c r="J36" s="47"/>
      <c r="K36" s="24"/>
      <c r="L36" s="95">
        <v>36.4</v>
      </c>
      <c r="M36" s="55">
        <f t="shared" si="1"/>
        <v>17</v>
      </c>
      <c r="N36" s="13"/>
    </row>
    <row r="37" spans="1:14" ht="15">
      <c r="A37" s="13"/>
      <c r="B37" s="5">
        <f aca="true" t="shared" si="2" ref="B37:B52">B36+1</f>
        <v>18</v>
      </c>
      <c r="C37" s="89">
        <v>27.9</v>
      </c>
      <c r="D37" s="13"/>
      <c r="E37" s="13"/>
      <c r="F37" s="13"/>
      <c r="G37" s="13"/>
      <c r="H37" s="13"/>
      <c r="I37" s="13"/>
      <c r="J37" s="13"/>
      <c r="K37" s="13"/>
      <c r="L37" s="95">
        <v>35.3</v>
      </c>
      <c r="M37" s="55">
        <f t="shared" si="1"/>
        <v>18</v>
      </c>
      <c r="N37" s="13"/>
    </row>
    <row r="38" spans="1:14" ht="15.75" thickBot="1">
      <c r="A38" s="13"/>
      <c r="B38" s="5">
        <f t="shared" si="2"/>
        <v>19</v>
      </c>
      <c r="C38" s="90">
        <v>34.4</v>
      </c>
      <c r="D38" s="13"/>
      <c r="E38" s="13"/>
      <c r="F38" s="24" t="s">
        <v>36</v>
      </c>
      <c r="G38" s="13"/>
      <c r="H38" s="13"/>
      <c r="I38" s="13"/>
      <c r="J38" s="13"/>
      <c r="K38" s="13"/>
      <c r="L38" s="95">
        <v>38.3</v>
      </c>
      <c r="M38" s="55">
        <f t="shared" si="1"/>
        <v>19</v>
      </c>
      <c r="N38" s="13"/>
    </row>
    <row r="39" spans="1:14" ht="15.75" thickBot="1">
      <c r="A39" s="13"/>
      <c r="B39" s="5">
        <f t="shared" si="2"/>
        <v>20</v>
      </c>
      <c r="C39" s="91">
        <v>29.3</v>
      </c>
      <c r="D39" s="22"/>
      <c r="E39" s="13"/>
      <c r="F39" s="13"/>
      <c r="G39" s="13"/>
      <c r="H39" s="13"/>
      <c r="I39" s="13"/>
      <c r="J39" s="13"/>
      <c r="K39" s="13"/>
      <c r="L39" s="96">
        <v>36.1</v>
      </c>
      <c r="M39" s="55">
        <f t="shared" si="1"/>
        <v>20</v>
      </c>
      <c r="N39" s="13"/>
    </row>
    <row r="40" spans="1:14" ht="15">
      <c r="A40" s="13"/>
      <c r="B40" s="5">
        <f t="shared" si="2"/>
        <v>21</v>
      </c>
      <c r="C40" s="92">
        <v>28.5</v>
      </c>
      <c r="D40" s="13"/>
      <c r="E40" s="13"/>
      <c r="F40" s="23" t="s">
        <v>37</v>
      </c>
      <c r="G40" s="13"/>
      <c r="H40" s="13"/>
      <c r="I40" s="13"/>
      <c r="J40" s="13"/>
      <c r="K40" s="13"/>
      <c r="L40" s="97">
        <v>37.4</v>
      </c>
      <c r="M40" s="55">
        <f t="shared" si="1"/>
        <v>21</v>
      </c>
      <c r="N40" s="13"/>
    </row>
    <row r="41" spans="1:14" ht="15">
      <c r="A41" s="13"/>
      <c r="B41" s="5">
        <f t="shared" si="2"/>
        <v>22</v>
      </c>
      <c r="C41" s="92">
        <v>28</v>
      </c>
      <c r="D41" s="22" t="s">
        <v>38</v>
      </c>
      <c r="E41" s="13"/>
      <c r="F41" s="13"/>
      <c r="G41" s="13"/>
      <c r="H41" s="13"/>
      <c r="I41" s="13"/>
      <c r="J41" s="13"/>
      <c r="K41" s="13"/>
      <c r="L41" s="98">
        <v>37.6</v>
      </c>
      <c r="M41" s="55">
        <f t="shared" si="1"/>
        <v>22</v>
      </c>
      <c r="N41" s="13"/>
    </row>
    <row r="42" spans="1:14" ht="15">
      <c r="A42" s="13"/>
      <c r="B42" s="5">
        <f t="shared" si="2"/>
        <v>23</v>
      </c>
      <c r="C42" s="92">
        <v>29.2</v>
      </c>
      <c r="D42" s="13"/>
      <c r="E42" s="13"/>
      <c r="F42" s="13"/>
      <c r="G42" s="22" t="s">
        <v>39</v>
      </c>
      <c r="H42" s="13"/>
      <c r="I42" s="13"/>
      <c r="J42" s="13"/>
      <c r="K42" s="13"/>
      <c r="L42" s="98">
        <v>30.1</v>
      </c>
      <c r="M42" s="55">
        <f t="shared" si="1"/>
        <v>23</v>
      </c>
      <c r="N42" s="13"/>
    </row>
    <row r="43" spans="1:14" ht="15">
      <c r="A43" s="13"/>
      <c r="B43" s="5">
        <f t="shared" si="2"/>
        <v>24</v>
      </c>
      <c r="C43" s="92">
        <v>30.9</v>
      </c>
      <c r="D43" s="13"/>
      <c r="E43" s="13"/>
      <c r="F43" s="13"/>
      <c r="G43" s="22" t="s">
        <v>40</v>
      </c>
      <c r="H43" s="13"/>
      <c r="I43" s="13"/>
      <c r="J43" s="13"/>
      <c r="K43" s="13"/>
      <c r="L43" s="98">
        <v>35.8</v>
      </c>
      <c r="M43" s="55">
        <f t="shared" si="1"/>
        <v>24</v>
      </c>
      <c r="N43" s="13"/>
    </row>
    <row r="44" spans="1:14" ht="15">
      <c r="A44" s="13"/>
      <c r="B44" s="5">
        <f t="shared" si="2"/>
        <v>25</v>
      </c>
      <c r="C44" s="92">
        <v>28.3</v>
      </c>
      <c r="D44" s="13"/>
      <c r="E44" s="13"/>
      <c r="F44" s="13"/>
      <c r="G44" s="22" t="s">
        <v>41</v>
      </c>
      <c r="H44" s="13"/>
      <c r="I44" s="13"/>
      <c r="J44" s="13"/>
      <c r="K44" s="13"/>
      <c r="L44" s="98">
        <v>37.1</v>
      </c>
      <c r="M44" s="55">
        <f t="shared" si="1"/>
        <v>25</v>
      </c>
      <c r="N44" s="13"/>
    </row>
    <row r="45" spans="1:14" ht="15">
      <c r="A45" s="13"/>
      <c r="B45" s="5">
        <f t="shared" si="2"/>
        <v>26</v>
      </c>
      <c r="C45" s="92">
        <v>32.6</v>
      </c>
      <c r="D45" s="13"/>
      <c r="E45" s="13"/>
      <c r="F45" s="13"/>
      <c r="G45" s="22"/>
      <c r="H45" s="13"/>
      <c r="I45" s="13"/>
      <c r="J45" s="13"/>
      <c r="K45" s="13"/>
      <c r="L45" s="98">
        <v>37.4</v>
      </c>
      <c r="M45" s="55">
        <f t="shared" si="1"/>
        <v>26</v>
      </c>
      <c r="N45" s="13"/>
    </row>
    <row r="46" spans="1:14" ht="15">
      <c r="A46" s="13"/>
      <c r="B46" s="5">
        <f t="shared" si="2"/>
        <v>27</v>
      </c>
      <c r="C46" s="92">
        <v>27.9</v>
      </c>
      <c r="D46" s="13"/>
      <c r="E46" s="13"/>
      <c r="F46" s="23" t="s">
        <v>42</v>
      </c>
      <c r="G46" s="13"/>
      <c r="H46" s="13"/>
      <c r="I46" s="13"/>
      <c r="J46" s="13"/>
      <c r="K46" s="13"/>
      <c r="L46" s="98">
        <v>32.8</v>
      </c>
      <c r="M46" s="55">
        <f t="shared" si="1"/>
        <v>27</v>
      </c>
      <c r="N46" s="13"/>
    </row>
    <row r="47" spans="1:14" ht="15">
      <c r="A47" s="13"/>
      <c r="B47" s="5">
        <f t="shared" si="2"/>
        <v>28</v>
      </c>
      <c r="C47" s="92">
        <v>31.4</v>
      </c>
      <c r="D47" s="22" t="s">
        <v>45</v>
      </c>
      <c r="E47" s="13"/>
      <c r="F47" s="13"/>
      <c r="G47" s="13"/>
      <c r="H47" s="13"/>
      <c r="I47" s="13"/>
      <c r="J47" s="13"/>
      <c r="K47" s="13"/>
      <c r="L47" s="98">
        <v>31.1</v>
      </c>
      <c r="M47" s="55">
        <f t="shared" si="1"/>
        <v>28</v>
      </c>
      <c r="N47" s="13"/>
    </row>
    <row r="48" spans="1:14" ht="15">
      <c r="A48" s="13"/>
      <c r="B48" s="5">
        <f t="shared" si="2"/>
        <v>29</v>
      </c>
      <c r="C48" s="92">
        <v>31.6</v>
      </c>
      <c r="D48" s="22" t="s">
        <v>46</v>
      </c>
      <c r="E48" s="13"/>
      <c r="F48" s="13"/>
      <c r="G48" s="13"/>
      <c r="H48" s="13"/>
      <c r="I48" s="13"/>
      <c r="J48" s="13"/>
      <c r="K48" s="13"/>
      <c r="L48" s="98">
        <v>31.8</v>
      </c>
      <c r="M48" s="55">
        <f t="shared" si="1"/>
        <v>29</v>
      </c>
      <c r="N48" s="13"/>
    </row>
    <row r="49" spans="1:14" ht="15">
      <c r="A49" s="13"/>
      <c r="B49" s="5">
        <f t="shared" si="2"/>
        <v>30</v>
      </c>
      <c r="C49" s="92">
        <v>31.8</v>
      </c>
      <c r="D49" s="13"/>
      <c r="E49" s="13"/>
      <c r="F49" s="13"/>
      <c r="G49" s="13"/>
      <c r="H49" s="13"/>
      <c r="I49" s="13"/>
      <c r="J49" s="13"/>
      <c r="K49" s="13"/>
      <c r="L49" s="98">
        <v>32.7</v>
      </c>
      <c r="M49" s="55">
        <f t="shared" si="1"/>
        <v>30</v>
      </c>
      <c r="N49" s="13"/>
    </row>
    <row r="50" spans="1:14" ht="15">
      <c r="A50" s="13"/>
      <c r="B50" s="5">
        <f t="shared" si="2"/>
        <v>31</v>
      </c>
      <c r="C50" s="92">
        <v>28</v>
      </c>
      <c r="D50" s="13"/>
      <c r="E50" s="13"/>
      <c r="F50" s="13"/>
      <c r="G50" s="13"/>
      <c r="H50" s="13"/>
      <c r="I50" s="13"/>
      <c r="J50" s="13"/>
      <c r="K50" s="13"/>
      <c r="L50" s="98">
        <v>32.6</v>
      </c>
      <c r="M50" s="55">
        <f t="shared" si="1"/>
        <v>31</v>
      </c>
      <c r="N50" s="13"/>
    </row>
    <row r="51" spans="1:14" ht="15">
      <c r="A51" s="13"/>
      <c r="B51" s="5">
        <f t="shared" si="2"/>
        <v>32</v>
      </c>
      <c r="C51" s="92">
        <v>28.5</v>
      </c>
      <c r="D51" s="13"/>
      <c r="E51" s="13"/>
      <c r="F51" s="13"/>
      <c r="G51" s="13"/>
      <c r="H51" s="13"/>
      <c r="I51" s="13"/>
      <c r="J51" s="13"/>
      <c r="K51" s="13"/>
      <c r="L51" s="98">
        <v>32.5</v>
      </c>
      <c r="M51" s="55">
        <f t="shared" si="1"/>
        <v>32</v>
      </c>
      <c r="N51" s="13"/>
    </row>
    <row r="52" spans="1:14" ht="15">
      <c r="A52" s="13"/>
      <c r="B52" s="5">
        <f t="shared" si="2"/>
        <v>33</v>
      </c>
      <c r="C52" s="92">
        <v>24.9</v>
      </c>
      <c r="D52" s="13"/>
      <c r="E52" s="13"/>
      <c r="F52" s="13"/>
      <c r="G52" s="13"/>
      <c r="H52" s="13"/>
      <c r="I52" s="13"/>
      <c r="J52" s="13"/>
      <c r="K52" s="13"/>
      <c r="L52" s="98">
        <v>36.2</v>
      </c>
      <c r="M52" s="55">
        <f t="shared" si="1"/>
        <v>33</v>
      </c>
      <c r="N52" s="13"/>
    </row>
    <row r="53" spans="1:14" ht="15">
      <c r="A53" s="13"/>
      <c r="B53" s="5">
        <f aca="true" t="shared" si="3" ref="B53:B62">B52+1</f>
        <v>34</v>
      </c>
      <c r="C53" s="92">
        <v>25.6</v>
      </c>
      <c r="D53" s="13"/>
      <c r="E53" s="13"/>
      <c r="F53" s="13"/>
      <c r="G53" s="13"/>
      <c r="H53" s="13"/>
      <c r="I53" s="13"/>
      <c r="J53" s="13"/>
      <c r="K53" s="13"/>
      <c r="L53" s="98">
        <v>34.1</v>
      </c>
      <c r="M53" s="55">
        <f t="shared" si="1"/>
        <v>34</v>
      </c>
      <c r="N53" s="13"/>
    </row>
    <row r="54" spans="1:14" ht="15">
      <c r="A54" s="13"/>
      <c r="B54" s="5">
        <f t="shared" si="3"/>
        <v>35</v>
      </c>
      <c r="C54" s="92">
        <v>27.5</v>
      </c>
      <c r="D54" s="13"/>
      <c r="E54" s="13"/>
      <c r="F54" s="13"/>
      <c r="G54" s="13"/>
      <c r="H54" s="13"/>
      <c r="I54" s="13"/>
      <c r="J54" s="13"/>
      <c r="K54" s="13"/>
      <c r="L54" s="98">
        <v>34.2</v>
      </c>
      <c r="M54" s="55">
        <f t="shared" si="1"/>
        <v>35</v>
      </c>
      <c r="N54" s="13"/>
    </row>
    <row r="55" spans="1:14" ht="15">
      <c r="A55" s="13"/>
      <c r="B55" s="5">
        <f t="shared" si="3"/>
        <v>36</v>
      </c>
      <c r="C55" s="92">
        <v>30.9</v>
      </c>
      <c r="D55" s="13"/>
      <c r="E55" s="13"/>
      <c r="F55" s="13"/>
      <c r="G55" s="13"/>
      <c r="H55" s="13"/>
      <c r="I55" s="13"/>
      <c r="J55" s="13"/>
      <c r="K55" s="13"/>
      <c r="L55" s="98">
        <v>29.9</v>
      </c>
      <c r="M55" s="55">
        <f t="shared" si="1"/>
        <v>36</v>
      </c>
      <c r="N55" s="13"/>
    </row>
    <row r="56" spans="1:14" ht="15">
      <c r="A56" s="13"/>
      <c r="B56" s="5">
        <f t="shared" si="3"/>
        <v>37</v>
      </c>
      <c r="C56" s="92">
        <v>31.9</v>
      </c>
      <c r="D56" s="13"/>
      <c r="E56" s="13"/>
      <c r="F56" s="13"/>
      <c r="G56" s="13"/>
      <c r="H56" s="13"/>
      <c r="I56" s="13"/>
      <c r="J56" s="13"/>
      <c r="K56" s="13"/>
      <c r="L56" s="98">
        <v>30.5</v>
      </c>
      <c r="M56" s="55">
        <f t="shared" si="1"/>
        <v>37</v>
      </c>
      <c r="N56" s="13"/>
    </row>
    <row r="57" spans="1:14" ht="15">
      <c r="A57" s="13"/>
      <c r="B57" s="5">
        <f t="shared" si="3"/>
        <v>38</v>
      </c>
      <c r="C57" s="92">
        <v>32.3</v>
      </c>
      <c r="D57" s="13"/>
      <c r="E57" s="13"/>
      <c r="F57" s="13"/>
      <c r="G57" s="13"/>
      <c r="H57" s="13"/>
      <c r="I57" s="13"/>
      <c r="J57" s="13"/>
      <c r="K57" s="13"/>
      <c r="L57" s="98">
        <v>39.7</v>
      </c>
      <c r="M57" s="55">
        <f t="shared" si="1"/>
        <v>38</v>
      </c>
      <c r="N57" s="13"/>
    </row>
    <row r="58" spans="1:14" ht="15.75" thickBot="1">
      <c r="A58" s="13"/>
      <c r="B58" s="5">
        <f t="shared" si="3"/>
        <v>39</v>
      </c>
      <c r="C58" s="93">
        <v>29.8</v>
      </c>
      <c r="D58" s="13"/>
      <c r="E58" s="13"/>
      <c r="F58" s="13"/>
      <c r="G58" s="13"/>
      <c r="H58" s="13"/>
      <c r="I58" s="13"/>
      <c r="J58" s="13"/>
      <c r="K58" s="13"/>
      <c r="L58" s="98">
        <v>38.2</v>
      </c>
      <c r="M58" s="55">
        <f t="shared" si="1"/>
        <v>39</v>
      </c>
      <c r="N58" s="13"/>
    </row>
    <row r="59" spans="1:14" ht="15.75" thickBot="1">
      <c r="A59" s="13"/>
      <c r="B59" s="5">
        <f t="shared" si="3"/>
        <v>40</v>
      </c>
      <c r="C59" s="6"/>
      <c r="D59" s="13"/>
      <c r="E59" s="13"/>
      <c r="F59" s="13"/>
      <c r="G59" s="13"/>
      <c r="H59" s="13"/>
      <c r="I59" s="13"/>
      <c r="J59" s="13"/>
      <c r="K59" s="13"/>
      <c r="L59" s="99">
        <v>34.6</v>
      </c>
      <c r="M59" s="55">
        <f t="shared" si="1"/>
        <v>40</v>
      </c>
      <c r="N59" s="13"/>
    </row>
    <row r="60" spans="1:14" ht="12.75">
      <c r="A60" s="13"/>
      <c r="B60" s="5">
        <f t="shared" si="3"/>
        <v>41</v>
      </c>
      <c r="C60" s="6"/>
      <c r="D60" s="13"/>
      <c r="E60" s="13"/>
      <c r="F60" s="13"/>
      <c r="G60" s="13"/>
      <c r="H60" s="13"/>
      <c r="I60" s="13"/>
      <c r="J60" s="13"/>
      <c r="K60" s="13"/>
      <c r="L60" s="6"/>
      <c r="M60" s="55">
        <f t="shared" si="1"/>
        <v>41</v>
      </c>
      <c r="N60" s="13"/>
    </row>
    <row r="61" spans="1:14" ht="12.75">
      <c r="A61" s="13"/>
      <c r="B61" s="5">
        <f t="shared" si="3"/>
        <v>42</v>
      </c>
      <c r="C61" s="6"/>
      <c r="D61" s="13"/>
      <c r="E61" s="13"/>
      <c r="F61" s="13"/>
      <c r="G61" s="13"/>
      <c r="H61" s="13"/>
      <c r="I61" s="13"/>
      <c r="J61" s="13"/>
      <c r="K61" s="13"/>
      <c r="L61" s="6"/>
      <c r="M61" s="55">
        <f t="shared" si="1"/>
        <v>42</v>
      </c>
      <c r="N61" s="13"/>
    </row>
    <row r="62" spans="1:14" ht="12.75">
      <c r="A62" s="13"/>
      <c r="B62" s="5">
        <f t="shared" si="3"/>
        <v>43</v>
      </c>
      <c r="C62" s="6"/>
      <c r="D62" s="13"/>
      <c r="E62" s="13"/>
      <c r="F62" s="13"/>
      <c r="G62" s="13"/>
      <c r="H62" s="13"/>
      <c r="I62" s="13"/>
      <c r="J62" s="13"/>
      <c r="K62" s="13"/>
      <c r="L62" s="6"/>
      <c r="M62" s="55">
        <f t="shared" si="1"/>
        <v>43</v>
      </c>
      <c r="N62" s="13"/>
    </row>
    <row r="63" spans="1:14" ht="12.75">
      <c r="A63" s="13"/>
      <c r="B63" s="5">
        <v>44</v>
      </c>
      <c r="C63" s="6"/>
      <c r="D63" s="13"/>
      <c r="E63" s="13"/>
      <c r="F63" s="13"/>
      <c r="G63" s="13"/>
      <c r="H63" s="13"/>
      <c r="I63" s="13"/>
      <c r="J63" s="13"/>
      <c r="K63" s="13"/>
      <c r="L63" s="6"/>
      <c r="M63" s="55">
        <v>44</v>
      </c>
      <c r="N63" s="13"/>
    </row>
    <row r="64" spans="1:14" ht="12.75">
      <c r="A64" s="13"/>
      <c r="B64" s="5">
        <v>45</v>
      </c>
      <c r="C64" s="6"/>
      <c r="D64" s="13"/>
      <c r="E64" s="13"/>
      <c r="F64" s="13"/>
      <c r="G64" s="13"/>
      <c r="H64" s="13"/>
      <c r="I64" s="13"/>
      <c r="J64" s="13"/>
      <c r="K64" s="13"/>
      <c r="L64" s="6"/>
      <c r="M64" s="55">
        <v>45</v>
      </c>
      <c r="N64" s="13"/>
    </row>
    <row r="65" spans="1:14" ht="12.75">
      <c r="A65" s="13"/>
      <c r="B65" s="5">
        <v>46</v>
      </c>
      <c r="C65" s="6"/>
      <c r="D65" s="13"/>
      <c r="E65" s="13"/>
      <c r="F65" s="13"/>
      <c r="G65" s="13"/>
      <c r="H65" s="13"/>
      <c r="I65" s="13"/>
      <c r="J65" s="13"/>
      <c r="K65" s="13"/>
      <c r="L65" s="6"/>
      <c r="M65" s="55">
        <v>46</v>
      </c>
      <c r="N65" s="13"/>
    </row>
    <row r="66" spans="1:14" ht="12.75">
      <c r="A66" s="13"/>
      <c r="B66" s="5">
        <v>47</v>
      </c>
      <c r="C66" s="6"/>
      <c r="D66" s="13"/>
      <c r="E66" s="13"/>
      <c r="F66" s="13"/>
      <c r="G66" s="13"/>
      <c r="H66" s="13"/>
      <c r="I66" s="13"/>
      <c r="J66" s="13"/>
      <c r="K66" s="13"/>
      <c r="L66" s="6"/>
      <c r="M66" s="55">
        <v>47</v>
      </c>
      <c r="N66" s="13"/>
    </row>
    <row r="67" spans="1:14" ht="12.75">
      <c r="A67" s="13"/>
      <c r="B67" s="5">
        <v>48</v>
      </c>
      <c r="C67" s="6"/>
      <c r="D67" s="13"/>
      <c r="E67" s="13"/>
      <c r="F67" s="13"/>
      <c r="G67" s="13"/>
      <c r="H67" s="13"/>
      <c r="I67" s="13"/>
      <c r="J67" s="13"/>
      <c r="K67" s="13"/>
      <c r="L67" s="6"/>
      <c r="M67" s="55">
        <v>48</v>
      </c>
      <c r="N67" s="13"/>
    </row>
    <row r="68" spans="1:14" ht="12.75">
      <c r="A68" s="13"/>
      <c r="B68" s="5">
        <v>49</v>
      </c>
      <c r="C68" s="6"/>
      <c r="D68" s="13"/>
      <c r="E68" s="13"/>
      <c r="F68" s="13"/>
      <c r="G68" s="13"/>
      <c r="H68" s="13"/>
      <c r="I68" s="13"/>
      <c r="J68" s="13"/>
      <c r="K68" s="13"/>
      <c r="L68" s="6"/>
      <c r="M68" s="55">
        <v>49</v>
      </c>
      <c r="N68" s="13"/>
    </row>
    <row r="69" spans="1:14" ht="13.5" thickBot="1">
      <c r="A69" s="13"/>
      <c r="B69" s="7">
        <v>50</v>
      </c>
      <c r="C69" s="8"/>
      <c r="D69" s="13"/>
      <c r="E69" s="13"/>
      <c r="F69" s="13"/>
      <c r="G69" s="13"/>
      <c r="H69" s="13"/>
      <c r="I69" s="13"/>
      <c r="J69" s="13"/>
      <c r="K69" s="13"/>
      <c r="L69" s="8"/>
      <c r="M69" s="56">
        <v>50</v>
      </c>
      <c r="N69" s="13"/>
    </row>
    <row r="70" spans="1:14" ht="13.5" thickTop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</sheetData>
  <sheetProtection password="CF42" sheet="1" objects="1" scenarios="1"/>
  <printOptions/>
  <pageMargins left="0.75" right="0.75" top="1" bottom="1" header="0.5" footer="0.5"/>
  <pageSetup blackAndWhite="1" horizontalDpi="240" verticalDpi="24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Гелевера Александр</dc:creator>
  <cp:keywords/>
  <dc:description/>
  <cp:lastModifiedBy>Александр</cp:lastModifiedBy>
  <cp:lastPrinted>1998-03-02T21:06:38Z</cp:lastPrinted>
  <dcterms:created xsi:type="dcterms:W3CDTF">1999-03-05T21:26:31Z</dcterms:created>
  <dcterms:modified xsi:type="dcterms:W3CDTF">2020-11-10T19:27:48Z</dcterms:modified>
  <cp:category/>
  <cp:version/>
  <cp:contentType/>
  <cp:contentStatus/>
</cp:coreProperties>
</file>