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6210" windowHeight="4815" activeTab="1"/>
  </bookViews>
  <sheets>
    <sheet name="Reference data" sheetId="1" r:id="rId1"/>
    <sheet name="Diagram" sheetId="2" r:id="rId2"/>
    <sheet name="Calculated data" sheetId="3" r:id="rId3"/>
    <sheet name="Errors" sheetId="4" r:id="rId4"/>
  </sheets>
  <definedNames>
    <definedName name="solver_adj" localSheetId="2" hidden="1">'Calculated data'!$A$13:$A$15</definedName>
    <definedName name="solver_cvg" localSheetId="2" hidden="1">0.001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'Calculated data'!$D$13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2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<sst xmlns="http://schemas.openxmlformats.org/spreadsheetml/2006/main" count="21" uniqueCount="18">
  <si>
    <t>const</t>
  </si>
  <si>
    <t>x</t>
  </si>
  <si>
    <t>y</t>
  </si>
  <si>
    <t>xy</t>
  </si>
  <si>
    <t>x^2</t>
  </si>
  <si>
    <t>y^2</t>
  </si>
  <si>
    <t>Average Error</t>
  </si>
  <si>
    <t>Relative Humidity (reference data)</t>
  </si>
  <si>
    <t>Polynomial Coefficients</t>
  </si>
  <si>
    <t>Difference between wet and dry thermometer</t>
  </si>
  <si>
    <t>Temperature</t>
  </si>
  <si>
    <t>Errors (by module)</t>
  </si>
  <si>
    <t>Average error</t>
  </si>
  <si>
    <t>Relative Humidity (calculated by formula)</t>
  </si>
  <si>
    <t>&lt; Minimize it by varying polynomial coefficients</t>
  </si>
  <si>
    <t>&gt; Extrapolation</t>
  </si>
  <si>
    <t>Air temperature</t>
  </si>
  <si>
    <t>(Dry thermometer)</t>
  </si>
</sst>
</file>

<file path=xl/styles.xml><?xml version="1.0" encoding="utf-8"?>
<styleSheet xmlns="http://schemas.openxmlformats.org/spreadsheetml/2006/main">
  <numFmts count="1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"/>
    <numFmt numFmtId="165" formatCode="0.0%"/>
    <numFmt numFmtId="166" formatCode="0.000"/>
    <numFmt numFmtId="167" formatCode="0.0000"/>
    <numFmt numFmtId="168" formatCode="0.00000"/>
    <numFmt numFmtId="169" formatCode="0.000000"/>
    <numFmt numFmtId="170" formatCode="0.000%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i/>
      <sz val="10"/>
      <name val="Arial"/>
      <family val="2"/>
    </font>
    <font>
      <b/>
      <sz val="10"/>
      <color indexed="57"/>
      <name val="Arial"/>
      <family val="2"/>
    </font>
    <font>
      <sz val="10"/>
      <color indexed="4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9" fontId="0" fillId="0" borderId="1" xfId="19" applyBorder="1" applyAlignment="1">
      <alignment horizontal="center"/>
    </xf>
    <xf numFmtId="165" fontId="0" fillId="0" borderId="2" xfId="19" applyNumberFormat="1" applyBorder="1" applyAlignment="1">
      <alignment horizontal="center"/>
    </xf>
    <xf numFmtId="10" fontId="1" fillId="2" borderId="3" xfId="19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0" fillId="0" borderId="1" xfId="19" applyNumberFormat="1" applyBorder="1" applyAlignment="1">
      <alignment horizontal="center"/>
    </xf>
    <xf numFmtId="165" fontId="0" fillId="0" borderId="4" xfId="19" applyNumberFormat="1" applyBorder="1" applyAlignment="1">
      <alignment horizontal="center"/>
    </xf>
    <xf numFmtId="165" fontId="0" fillId="0" borderId="5" xfId="19" applyNumberFormat="1" applyBorder="1" applyAlignment="1">
      <alignment horizontal="center"/>
    </xf>
    <xf numFmtId="165" fontId="0" fillId="0" borderId="6" xfId="19" applyNumberFormat="1" applyBorder="1" applyAlignment="1">
      <alignment horizontal="center"/>
    </xf>
    <xf numFmtId="165" fontId="0" fillId="0" borderId="7" xfId="19" applyNumberFormat="1" applyBorder="1" applyAlignment="1">
      <alignment horizontal="center"/>
    </xf>
    <xf numFmtId="165" fontId="0" fillId="0" borderId="8" xfId="19" applyNumberFormat="1" applyBorder="1" applyAlignment="1">
      <alignment horizontal="center"/>
    </xf>
    <xf numFmtId="165" fontId="0" fillId="0" borderId="9" xfId="19" applyNumberFormat="1" applyBorder="1" applyAlignment="1">
      <alignment horizontal="center"/>
    </xf>
    <xf numFmtId="165" fontId="0" fillId="0" borderId="10" xfId="19" applyNumberFormat="1" applyBorder="1" applyAlignment="1">
      <alignment horizontal="center"/>
    </xf>
    <xf numFmtId="170" fontId="1" fillId="3" borderId="3" xfId="19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69" fontId="5" fillId="0" borderId="11" xfId="0" applyNumberFormat="1" applyFont="1" applyBorder="1" applyAlignment="1">
      <alignment horizontal="center"/>
    </xf>
    <xf numFmtId="169" fontId="5" fillId="0" borderId="12" xfId="0" applyNumberFormat="1" applyFont="1" applyBorder="1" applyAlignment="1">
      <alignment horizontal="center"/>
    </xf>
    <xf numFmtId="169" fontId="5" fillId="0" borderId="13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9" fontId="1" fillId="0" borderId="2" xfId="19" applyFont="1" applyBorder="1" applyAlignment="1">
      <alignment horizontal="center"/>
    </xf>
    <xf numFmtId="9" fontId="1" fillId="0" borderId="4" xfId="19" applyFont="1" applyBorder="1" applyAlignment="1">
      <alignment horizontal="center"/>
    </xf>
    <xf numFmtId="9" fontId="1" fillId="0" borderId="6" xfId="19" applyFont="1" applyBorder="1" applyAlignment="1">
      <alignment horizontal="center"/>
    </xf>
    <xf numFmtId="9" fontId="1" fillId="0" borderId="1" xfId="19" applyFont="1" applyBorder="1" applyAlignment="1">
      <alignment horizontal="center"/>
    </xf>
    <xf numFmtId="9" fontId="1" fillId="0" borderId="8" xfId="19" applyFont="1" applyBorder="1" applyAlignment="1">
      <alignment horizontal="center"/>
    </xf>
    <xf numFmtId="9" fontId="1" fillId="0" borderId="9" xfId="19" applyFont="1" applyBorder="1" applyAlignment="1">
      <alignment horizontal="center"/>
    </xf>
    <xf numFmtId="0" fontId="6" fillId="0" borderId="0" xfId="0" applyFont="1" applyAlignment="1">
      <alignment horizontal="center"/>
    </xf>
    <xf numFmtId="9" fontId="0" fillId="0" borderId="14" xfId="19" applyBorder="1" applyAlignment="1">
      <alignment horizontal="center"/>
    </xf>
    <xf numFmtId="9" fontId="1" fillId="0" borderId="5" xfId="19" applyFont="1" applyBorder="1" applyAlignment="1">
      <alignment horizontal="center"/>
    </xf>
    <xf numFmtId="9" fontId="1" fillId="0" borderId="7" xfId="19" applyFont="1" applyBorder="1" applyAlignment="1">
      <alignment horizontal="center"/>
    </xf>
    <xf numFmtId="9" fontId="1" fillId="0" borderId="10" xfId="19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Temperature</a:t>
            </a:r>
          </a:p>
        </c:rich>
      </c:tx>
      <c:layout>
        <c:manualLayout>
          <c:xMode val="factor"/>
          <c:yMode val="factor"/>
          <c:x val="0.43125"/>
          <c:y val="0.12125"/>
        </c:manualLayout>
      </c:layout>
      <c:spPr>
        <a:noFill/>
        <a:ln>
          <a:noFill/>
        </a:ln>
      </c:spPr>
    </c:title>
    <c:view3D>
      <c:rotX val="25"/>
      <c:rotY val="40"/>
      <c:depthPercent val="160"/>
      <c:rAngAx val="0"/>
      <c:perspective val="20"/>
    </c:view3D>
    <c:plotArea>
      <c:layout>
        <c:manualLayout>
          <c:xMode val="edge"/>
          <c:yMode val="edge"/>
          <c:x val="0.06275"/>
          <c:y val="0.0465"/>
          <c:w val="0.834"/>
          <c:h val="0.846"/>
        </c:manualLayout>
      </c:layout>
      <c:bar3DChart>
        <c:barDir val="col"/>
        <c:grouping val="standard"/>
        <c:varyColors val="0"/>
        <c:ser>
          <c:idx val="0"/>
          <c:order val="0"/>
          <c:tx>
            <c:v>10 dC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'Reference data'!$B$3:$K$3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'Reference data'!$B$4:$K$4</c:f>
              <c:numCache>
                <c:ptCount val="10"/>
                <c:pt idx="0">
                  <c:v>0.87</c:v>
                </c:pt>
                <c:pt idx="1">
                  <c:v>0.76</c:v>
                </c:pt>
                <c:pt idx="2">
                  <c:v>0.66</c:v>
                </c:pt>
                <c:pt idx="3">
                  <c:v>0.57</c:v>
                </c:pt>
                <c:pt idx="4">
                  <c:v>0.48</c:v>
                </c:pt>
                <c:pt idx="5">
                  <c:v>0.41</c:v>
                </c:pt>
                <c:pt idx="6">
                  <c:v>0.34</c:v>
                </c:pt>
                <c:pt idx="7">
                  <c:v>0.28</c:v>
                </c:pt>
                <c:pt idx="8">
                  <c:v>0.23</c:v>
                </c:pt>
                <c:pt idx="9">
                  <c:v>0.19</c:v>
                </c:pt>
              </c:numCache>
            </c:numRef>
          </c:val>
          <c:shape val="box"/>
        </c:ser>
        <c:ser>
          <c:idx val="1"/>
          <c:order val="1"/>
          <c:tx>
            <c:v>15 dC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'Reference data'!$B$3:$K$3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'Reference data'!$B$5:$K$5</c:f>
              <c:numCache>
                <c:ptCount val="10"/>
                <c:pt idx="0">
                  <c:v>0.89</c:v>
                </c:pt>
                <c:pt idx="1">
                  <c:v>0.8</c:v>
                </c:pt>
                <c:pt idx="2">
                  <c:v>0.71</c:v>
                </c:pt>
                <c:pt idx="3">
                  <c:v>0.63</c:v>
                </c:pt>
                <c:pt idx="4">
                  <c:v>0.55</c:v>
                </c:pt>
                <c:pt idx="5">
                  <c:v>0.49</c:v>
                </c:pt>
                <c:pt idx="6">
                  <c:v>0.43</c:v>
                </c:pt>
                <c:pt idx="7">
                  <c:v>0.37</c:v>
                </c:pt>
                <c:pt idx="8">
                  <c:v>0.33</c:v>
                </c:pt>
                <c:pt idx="9">
                  <c:v>0.28</c:v>
                </c:pt>
              </c:numCache>
            </c:numRef>
          </c:val>
          <c:shape val="box"/>
        </c:ser>
        <c:ser>
          <c:idx val="2"/>
          <c:order val="2"/>
          <c:tx>
            <c:v>20 dC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'Reference data'!$B$3:$K$3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'Reference data'!$B$6:$K$6</c:f>
              <c:numCache>
                <c:ptCount val="10"/>
                <c:pt idx="0">
                  <c:v>0.91</c:v>
                </c:pt>
                <c:pt idx="1">
                  <c:v>0.82</c:v>
                </c:pt>
                <c:pt idx="2">
                  <c:v>0.75</c:v>
                </c:pt>
                <c:pt idx="3">
                  <c:v>0.67</c:v>
                </c:pt>
                <c:pt idx="4">
                  <c:v>0.61</c:v>
                </c:pt>
                <c:pt idx="5">
                  <c:v>0.55</c:v>
                </c:pt>
                <c:pt idx="6">
                  <c:v>0.49</c:v>
                </c:pt>
                <c:pt idx="7">
                  <c:v>0.44</c:v>
                </c:pt>
                <c:pt idx="8">
                  <c:v>0.4</c:v>
                </c:pt>
                <c:pt idx="9">
                  <c:v>0.36</c:v>
                </c:pt>
              </c:numCache>
            </c:numRef>
          </c:val>
          <c:shape val="box"/>
        </c:ser>
        <c:ser>
          <c:idx val="3"/>
          <c:order val="3"/>
          <c:tx>
            <c:v>25 dC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'Reference data'!$B$3:$K$3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'Reference data'!$B$7:$K$7</c:f>
              <c:numCache>
                <c:ptCount val="10"/>
                <c:pt idx="0">
                  <c:v>0.92</c:v>
                </c:pt>
                <c:pt idx="1">
                  <c:v>0.84</c:v>
                </c:pt>
                <c:pt idx="2">
                  <c:v>0.77</c:v>
                </c:pt>
                <c:pt idx="3">
                  <c:v>0.7</c:v>
                </c:pt>
                <c:pt idx="4">
                  <c:v>0.65</c:v>
                </c:pt>
                <c:pt idx="5">
                  <c:v>0.59</c:v>
                </c:pt>
                <c:pt idx="6">
                  <c:v>0.54</c:v>
                </c:pt>
                <c:pt idx="7">
                  <c:v>0.5</c:v>
                </c:pt>
                <c:pt idx="8">
                  <c:v>0.45</c:v>
                </c:pt>
                <c:pt idx="9">
                  <c:v>0.42</c:v>
                </c:pt>
              </c:numCache>
            </c:numRef>
          </c:val>
          <c:shape val="box"/>
        </c:ser>
        <c:ser>
          <c:idx val="4"/>
          <c:order val="4"/>
          <c:tx>
            <c:v>30 dC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'Reference data'!$B$3:$K$3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'Reference data'!$B$8:$K$8</c:f>
              <c:numCache>
                <c:ptCount val="10"/>
                <c:pt idx="0">
                  <c:v>0.93</c:v>
                </c:pt>
                <c:pt idx="1">
                  <c:v>0.86</c:v>
                </c:pt>
                <c:pt idx="2">
                  <c:v>0.79</c:v>
                </c:pt>
                <c:pt idx="3">
                  <c:v>0.73</c:v>
                </c:pt>
                <c:pt idx="4">
                  <c:v>0.68</c:v>
                </c:pt>
                <c:pt idx="5">
                  <c:v>0.63</c:v>
                </c:pt>
                <c:pt idx="6">
                  <c:v>0.58</c:v>
                </c:pt>
                <c:pt idx="7">
                  <c:v>0.55</c:v>
                </c:pt>
                <c:pt idx="8">
                  <c:v>0.51</c:v>
                </c:pt>
                <c:pt idx="9">
                  <c:v>0.47</c:v>
                </c:pt>
              </c:numCache>
            </c:numRef>
          </c:val>
          <c:shape val="box"/>
        </c:ser>
        <c:ser>
          <c:idx val="5"/>
          <c:order val="5"/>
          <c:tx>
            <c:v>35 dC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'Reference data'!$B$3:$K$3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'Reference data'!$B$9:$K$9</c:f>
              <c:numCache>
                <c:ptCount val="10"/>
                <c:pt idx="0">
                  <c:v>0.93</c:v>
                </c:pt>
                <c:pt idx="1">
                  <c:v>0.87</c:v>
                </c:pt>
                <c:pt idx="2">
                  <c:v>0.81</c:v>
                </c:pt>
                <c:pt idx="3">
                  <c:v>0.76</c:v>
                </c:pt>
                <c:pt idx="4">
                  <c:v>0.71</c:v>
                </c:pt>
                <c:pt idx="5">
                  <c:v>0.67</c:v>
                </c:pt>
                <c:pt idx="6">
                  <c:v>0.62</c:v>
                </c:pt>
                <c:pt idx="7">
                  <c:v>0.58</c:v>
                </c:pt>
                <c:pt idx="8">
                  <c:v>0.55</c:v>
                </c:pt>
                <c:pt idx="9">
                  <c:v>0.51</c:v>
                </c:pt>
              </c:numCache>
            </c:numRef>
          </c:val>
          <c:shape val="box"/>
        </c:ser>
        <c:ser>
          <c:idx val="6"/>
          <c:order val="6"/>
          <c:tx>
            <c:v>40 dC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'Reference data'!$B$3:$K$3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'Reference data'!$B$10:$K$10</c:f>
              <c:numCache>
                <c:ptCount val="10"/>
                <c:pt idx="0">
                  <c:v>0.94</c:v>
                </c:pt>
                <c:pt idx="1">
                  <c:v>0.88</c:v>
                </c:pt>
                <c:pt idx="2">
                  <c:v>0.82</c:v>
                </c:pt>
                <c:pt idx="3">
                  <c:v>0.78</c:v>
                </c:pt>
                <c:pt idx="4">
                  <c:v>0.73</c:v>
                </c:pt>
                <c:pt idx="5">
                  <c:v>0.68</c:v>
                </c:pt>
                <c:pt idx="6">
                  <c:v>0.64</c:v>
                </c:pt>
                <c:pt idx="7">
                  <c:v>0.6</c:v>
                </c:pt>
                <c:pt idx="8">
                  <c:v>0.57</c:v>
                </c:pt>
                <c:pt idx="9">
                  <c:v>0.54</c:v>
                </c:pt>
              </c:numCache>
            </c:numRef>
          </c:val>
          <c:shape val="box"/>
        </c:ser>
        <c:shape val="box"/>
        <c:axId val="58555748"/>
        <c:axId val="57239685"/>
        <c:axId val="45395118"/>
      </c:bar3DChart>
      <c:catAx>
        <c:axId val="58555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Difference between wet and dry thermometers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239685"/>
        <c:crosses val="autoZero"/>
        <c:auto val="1"/>
        <c:lblOffset val="100"/>
        <c:noMultiLvlLbl val="0"/>
      </c:catAx>
      <c:valAx>
        <c:axId val="5723968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555748"/>
        <c:crossesAt val="1"/>
        <c:crossBetween val="between"/>
        <c:dispUnits/>
      </c:valAx>
      <c:serAx>
        <c:axId val="45395118"/>
        <c:scaling>
          <c:orientation val="minMax"/>
        </c:scaling>
        <c:axPos val="b"/>
        <c:majorGridlines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23968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85"/>
          <c:y val="0.2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CC00"/>
        </a:solidFill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</xdr:rowOff>
    </xdr:from>
    <xdr:to>
      <xdr:col>9</xdr:col>
      <xdr:colOff>276225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57150" y="9525"/>
        <a:ext cx="57054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L21" sqref="L21"/>
    </sheetView>
  </sheetViews>
  <sheetFormatPr defaultColWidth="9.140625" defaultRowHeight="12.75"/>
  <cols>
    <col min="1" max="1" width="16.7109375" style="1" customWidth="1"/>
    <col min="2" max="11" width="7.7109375" style="1" customWidth="1"/>
  </cols>
  <sheetData>
    <row r="1" ht="12.75">
      <c r="E1" s="2" t="s">
        <v>7</v>
      </c>
    </row>
    <row r="2" spans="1:5" ht="12.75">
      <c r="A2" s="3" t="s">
        <v>16</v>
      </c>
      <c r="E2" s="4" t="s">
        <v>9</v>
      </c>
    </row>
    <row r="3" spans="1:11" ht="13.5" thickBot="1">
      <c r="A3" s="3" t="s">
        <v>17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</row>
    <row r="4" spans="1:11" ht="12.75">
      <c r="A4" s="3">
        <v>10</v>
      </c>
      <c r="B4" s="24">
        <v>0.87</v>
      </c>
      <c r="C4" s="25">
        <v>0.76</v>
      </c>
      <c r="D4" s="25">
        <v>0.66</v>
      </c>
      <c r="E4" s="25">
        <v>0.57</v>
      </c>
      <c r="F4" s="25">
        <v>0.48</v>
      </c>
      <c r="G4" s="25">
        <v>0.41</v>
      </c>
      <c r="H4" s="25">
        <v>0.34</v>
      </c>
      <c r="I4" s="25">
        <v>0.28</v>
      </c>
      <c r="J4" s="25">
        <v>0.23</v>
      </c>
      <c r="K4" s="32">
        <v>0.19</v>
      </c>
    </row>
    <row r="5" spans="1:11" ht="12.75">
      <c r="A5" s="3">
        <v>15</v>
      </c>
      <c r="B5" s="26">
        <v>0.89</v>
      </c>
      <c r="C5" s="27">
        <v>0.8</v>
      </c>
      <c r="D5" s="27">
        <v>0.71</v>
      </c>
      <c r="E5" s="27">
        <v>0.63</v>
      </c>
      <c r="F5" s="27">
        <v>0.55</v>
      </c>
      <c r="G5" s="27">
        <v>0.49</v>
      </c>
      <c r="H5" s="27">
        <v>0.43</v>
      </c>
      <c r="I5" s="27">
        <v>0.37</v>
      </c>
      <c r="J5" s="27">
        <v>0.33</v>
      </c>
      <c r="K5" s="33">
        <v>0.28</v>
      </c>
    </row>
    <row r="6" spans="1:11" ht="12.75">
      <c r="A6" s="3">
        <v>20</v>
      </c>
      <c r="B6" s="26">
        <v>0.91</v>
      </c>
      <c r="C6" s="27">
        <v>0.82</v>
      </c>
      <c r="D6" s="27">
        <v>0.75</v>
      </c>
      <c r="E6" s="27">
        <v>0.67</v>
      </c>
      <c r="F6" s="27">
        <v>0.61</v>
      </c>
      <c r="G6" s="27">
        <v>0.55</v>
      </c>
      <c r="H6" s="27">
        <v>0.49</v>
      </c>
      <c r="I6" s="27">
        <v>0.44</v>
      </c>
      <c r="J6" s="27">
        <v>0.4</v>
      </c>
      <c r="K6" s="33">
        <v>0.36</v>
      </c>
    </row>
    <row r="7" spans="1:11" ht="12.75">
      <c r="A7" s="3">
        <v>25</v>
      </c>
      <c r="B7" s="26">
        <v>0.92</v>
      </c>
      <c r="C7" s="27">
        <v>0.84</v>
      </c>
      <c r="D7" s="27">
        <v>0.77</v>
      </c>
      <c r="E7" s="27">
        <v>0.7</v>
      </c>
      <c r="F7" s="27">
        <v>0.65</v>
      </c>
      <c r="G7" s="27">
        <v>0.59</v>
      </c>
      <c r="H7" s="27">
        <v>0.54</v>
      </c>
      <c r="I7" s="27">
        <v>0.5</v>
      </c>
      <c r="J7" s="27">
        <v>0.45</v>
      </c>
      <c r="K7" s="33">
        <v>0.42</v>
      </c>
    </row>
    <row r="8" spans="1:11" ht="12.75">
      <c r="A8" s="3">
        <v>30</v>
      </c>
      <c r="B8" s="26">
        <v>0.93</v>
      </c>
      <c r="C8" s="27">
        <v>0.86</v>
      </c>
      <c r="D8" s="27">
        <v>0.79</v>
      </c>
      <c r="E8" s="27">
        <v>0.73</v>
      </c>
      <c r="F8" s="27">
        <v>0.68</v>
      </c>
      <c r="G8" s="27">
        <v>0.63</v>
      </c>
      <c r="H8" s="27">
        <v>0.58</v>
      </c>
      <c r="I8" s="27">
        <v>0.55</v>
      </c>
      <c r="J8" s="27">
        <v>0.51</v>
      </c>
      <c r="K8" s="33">
        <v>0.47</v>
      </c>
    </row>
    <row r="9" spans="1:11" ht="12.75">
      <c r="A9" s="3">
        <v>35</v>
      </c>
      <c r="B9" s="26">
        <v>0.93</v>
      </c>
      <c r="C9" s="27">
        <v>0.87</v>
      </c>
      <c r="D9" s="27">
        <v>0.81</v>
      </c>
      <c r="E9" s="27">
        <v>0.76</v>
      </c>
      <c r="F9" s="27">
        <v>0.71</v>
      </c>
      <c r="G9" s="27">
        <v>0.67</v>
      </c>
      <c r="H9" s="27">
        <v>0.62</v>
      </c>
      <c r="I9" s="27">
        <v>0.58</v>
      </c>
      <c r="J9" s="27">
        <v>0.55</v>
      </c>
      <c r="K9" s="33">
        <v>0.51</v>
      </c>
    </row>
    <row r="10" spans="1:11" ht="13.5" thickBot="1">
      <c r="A10" s="3">
        <v>40</v>
      </c>
      <c r="B10" s="28">
        <v>0.94</v>
      </c>
      <c r="C10" s="29">
        <v>0.88</v>
      </c>
      <c r="D10" s="29">
        <v>0.82</v>
      </c>
      <c r="E10" s="29">
        <v>0.78</v>
      </c>
      <c r="F10" s="29">
        <v>0.73</v>
      </c>
      <c r="G10" s="29">
        <v>0.68</v>
      </c>
      <c r="H10" s="29">
        <v>0.64</v>
      </c>
      <c r="I10" s="29">
        <v>0.6</v>
      </c>
      <c r="J10" s="29">
        <v>0.57</v>
      </c>
      <c r="K10" s="34">
        <v>0.54</v>
      </c>
    </row>
  </sheetData>
  <conditionalFormatting sqref="B4:K10">
    <cfRule type="cellIs" priority="1" dxfId="0" operator="greaterThan" stopIfTrue="1">
      <formula>0.8</formula>
    </cfRule>
    <cfRule type="cellIs" priority="2" dxfId="1" operator="lessThan" stopIfTrue="1">
      <formula>0.5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K15" sqref="K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I21" sqref="I21"/>
    </sheetView>
  </sheetViews>
  <sheetFormatPr defaultColWidth="9.140625" defaultRowHeight="12.75"/>
  <cols>
    <col min="1" max="1" width="12.421875" style="0" customWidth="1"/>
    <col min="2" max="13" width="7.7109375" style="0" customWidth="1"/>
  </cols>
  <sheetData>
    <row r="1" spans="2:13" ht="12.75">
      <c r="B1" s="1"/>
      <c r="C1" s="1"/>
      <c r="D1" s="1"/>
      <c r="E1" s="2" t="s">
        <v>13</v>
      </c>
      <c r="F1" s="1"/>
      <c r="G1" s="1"/>
      <c r="H1" s="1"/>
      <c r="I1" s="1"/>
      <c r="J1" s="1"/>
      <c r="K1" s="1"/>
      <c r="L1" s="1"/>
      <c r="M1" s="1"/>
    </row>
    <row r="2" spans="2:13" ht="12.75">
      <c r="B2" s="1"/>
      <c r="C2" s="1"/>
      <c r="D2" s="1"/>
      <c r="E2" s="4" t="s">
        <v>9</v>
      </c>
      <c r="F2" s="1"/>
      <c r="G2" s="1"/>
      <c r="H2" s="1"/>
      <c r="I2" s="1"/>
      <c r="J2" s="1"/>
      <c r="K2" s="1"/>
      <c r="L2" s="23" t="s">
        <v>15</v>
      </c>
      <c r="M2" s="1"/>
    </row>
    <row r="3" spans="1:13" ht="13.5" thickBot="1">
      <c r="A3" s="3" t="s">
        <v>10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30">
        <v>11</v>
      </c>
      <c r="M3" s="30">
        <v>12</v>
      </c>
    </row>
    <row r="4" spans="1:13" ht="12.75">
      <c r="A4" s="3">
        <v>10</v>
      </c>
      <c r="B4" s="24">
        <f aca="true" t="shared" si="0" ref="B4:K10">$A$13+$A$14*$A4+$A$15*B$3+$A$16*$A4*B$3+$A$17*$A4^2+$A$18*B$3^2</f>
        <v>0.8362528322648639</v>
      </c>
      <c r="C4" s="25">
        <f t="shared" si="0"/>
        <v>0.7432186988256073</v>
      </c>
      <c r="D4" s="25">
        <f t="shared" si="0"/>
        <v>0.6554533126682631</v>
      </c>
      <c r="E4" s="25">
        <f t="shared" si="0"/>
        <v>0.5729566737928316</v>
      </c>
      <c r="F4" s="25">
        <f t="shared" si="0"/>
        <v>0.49572878219931227</v>
      </c>
      <c r="G4" s="25">
        <f t="shared" si="0"/>
        <v>0.4237696378877054</v>
      </c>
      <c r="H4" s="25">
        <f t="shared" si="0"/>
        <v>0.35707924085801124</v>
      </c>
      <c r="I4" s="25">
        <f t="shared" si="0"/>
        <v>0.29565759111022927</v>
      </c>
      <c r="J4" s="25">
        <f t="shared" si="0"/>
        <v>0.23950468864435986</v>
      </c>
      <c r="K4" s="32">
        <f t="shared" si="0"/>
        <v>0.18862053346040303</v>
      </c>
      <c r="L4" s="31"/>
      <c r="M4" s="5"/>
    </row>
    <row r="5" spans="1:13" ht="12.75">
      <c r="A5" s="3">
        <v>15</v>
      </c>
      <c r="B5" s="26">
        <f t="shared" si="0"/>
        <v>0.8768307139051192</v>
      </c>
      <c r="C5" s="27">
        <f t="shared" si="0"/>
        <v>0.788942497706817</v>
      </c>
      <c r="D5" s="27">
        <f t="shared" si="0"/>
        <v>0.7063230287904272</v>
      </c>
      <c r="E5" s="27">
        <f t="shared" si="0"/>
        <v>0.6289723071559499</v>
      </c>
      <c r="F5" s="27">
        <f t="shared" si="0"/>
        <v>0.5568903328033851</v>
      </c>
      <c r="G5" s="27">
        <f t="shared" si="0"/>
        <v>0.49007710573273255</v>
      </c>
      <c r="H5" s="27">
        <f t="shared" si="0"/>
        <v>0.4285326259439928</v>
      </c>
      <c r="I5" s="27">
        <f t="shared" si="0"/>
        <v>0.37225689343716517</v>
      </c>
      <c r="J5" s="27">
        <f t="shared" si="0"/>
        <v>0.3212499082122501</v>
      </c>
      <c r="K5" s="33">
        <f t="shared" si="0"/>
        <v>0.27551167026924755</v>
      </c>
      <c r="L5" s="31">
        <f aca="true" t="shared" si="1" ref="L5:M10">$A$13+$A$14*$A5+$A$15*L$3+$A$16*$A5*L$3+$A$17*$A5^2+$A$18*L$3^2</f>
        <v>0.23504217960815751</v>
      </c>
      <c r="M5" s="31">
        <f t="shared" si="1"/>
        <v>0.19984143622897976</v>
      </c>
    </row>
    <row r="6" spans="1:13" ht="12.75">
      <c r="A6" s="3">
        <v>20</v>
      </c>
      <c r="B6" s="26">
        <f t="shared" si="0"/>
        <v>0.9075753440637175</v>
      </c>
      <c r="C6" s="27">
        <f t="shared" si="0"/>
        <v>0.8248330451063698</v>
      </c>
      <c r="D6" s="27">
        <f t="shared" si="0"/>
        <v>0.7473594934309342</v>
      </c>
      <c r="E6" s="27">
        <f t="shared" si="0"/>
        <v>0.6751546890374114</v>
      </c>
      <c r="F6" s="27">
        <f t="shared" si="0"/>
        <v>0.6082186319258008</v>
      </c>
      <c r="G6" s="27">
        <f t="shared" si="0"/>
        <v>0.5465513220961027</v>
      </c>
      <c r="H6" s="27">
        <f t="shared" si="0"/>
        <v>0.49015275954831716</v>
      </c>
      <c r="I6" s="27">
        <f t="shared" si="0"/>
        <v>0.43902294428244404</v>
      </c>
      <c r="J6" s="27">
        <f t="shared" si="0"/>
        <v>0.3931618762984833</v>
      </c>
      <c r="K6" s="33">
        <f t="shared" si="0"/>
        <v>0.3525695555964351</v>
      </c>
      <c r="L6" s="31">
        <f t="shared" si="1"/>
        <v>0.3172459821762994</v>
      </c>
      <c r="M6" s="5">
        <f t="shared" si="1"/>
        <v>0.287191156038076</v>
      </c>
    </row>
    <row r="7" spans="1:13" ht="12.75">
      <c r="A7" s="3">
        <v>25</v>
      </c>
      <c r="B7" s="26">
        <f t="shared" si="0"/>
        <v>0.9284867227406591</v>
      </c>
      <c r="C7" s="27">
        <f t="shared" si="0"/>
        <v>0.8508903410242655</v>
      </c>
      <c r="D7" s="27">
        <f t="shared" si="0"/>
        <v>0.7785627065897844</v>
      </c>
      <c r="E7" s="27">
        <f t="shared" si="0"/>
        <v>0.7115038194372159</v>
      </c>
      <c r="F7" s="27">
        <f t="shared" si="0"/>
        <v>0.6497136795665597</v>
      </c>
      <c r="G7" s="27">
        <f t="shared" si="0"/>
        <v>0.5931922869778159</v>
      </c>
      <c r="H7" s="27">
        <f t="shared" si="0"/>
        <v>0.5419396416709847</v>
      </c>
      <c r="I7" s="27">
        <f t="shared" si="0"/>
        <v>0.49595574364606587</v>
      </c>
      <c r="J7" s="27">
        <f t="shared" si="0"/>
        <v>0.4552405929030595</v>
      </c>
      <c r="K7" s="33">
        <f t="shared" si="0"/>
        <v>0.41979418944196567</v>
      </c>
      <c r="L7" s="31">
        <f t="shared" si="1"/>
        <v>0.38961653326278434</v>
      </c>
      <c r="M7" s="5">
        <f t="shared" si="1"/>
        <v>0.36470762436551524</v>
      </c>
    </row>
    <row r="8" spans="1:13" ht="12.75">
      <c r="A8" s="3">
        <v>30</v>
      </c>
      <c r="B8" s="26">
        <f t="shared" si="0"/>
        <v>0.9395648499359435</v>
      </c>
      <c r="C8" s="27">
        <f t="shared" si="0"/>
        <v>0.8671143854605042</v>
      </c>
      <c r="D8" s="27">
        <f t="shared" si="0"/>
        <v>0.7999326682669773</v>
      </c>
      <c r="E8" s="27">
        <f t="shared" si="0"/>
        <v>0.7380196983553631</v>
      </c>
      <c r="F8" s="27">
        <f t="shared" si="0"/>
        <v>0.6813754757256613</v>
      </c>
      <c r="G8" s="27">
        <f t="shared" si="0"/>
        <v>0.6300000003778718</v>
      </c>
      <c r="H8" s="27">
        <f t="shared" si="0"/>
        <v>0.5838932723119951</v>
      </c>
      <c r="I8" s="27">
        <f t="shared" si="0"/>
        <v>0.5430552915280306</v>
      </c>
      <c r="J8" s="27">
        <f t="shared" si="0"/>
        <v>0.5074860580259785</v>
      </c>
      <c r="K8" s="33">
        <f t="shared" si="0"/>
        <v>0.477185571805839</v>
      </c>
      <c r="L8" s="31">
        <f t="shared" si="1"/>
        <v>0.452153832867612</v>
      </c>
      <c r="M8" s="5">
        <f t="shared" si="1"/>
        <v>0.43239084121129734</v>
      </c>
    </row>
    <row r="9" spans="1:13" ht="12.75">
      <c r="A9" s="3">
        <v>35</v>
      </c>
      <c r="B9" s="26">
        <f t="shared" si="0"/>
        <v>0.9408097256495708</v>
      </c>
      <c r="C9" s="27">
        <f t="shared" si="0"/>
        <v>0.8735051784150858</v>
      </c>
      <c r="D9" s="27">
        <f t="shared" si="0"/>
        <v>0.8114693784625134</v>
      </c>
      <c r="E9" s="27">
        <f t="shared" si="0"/>
        <v>0.7547023257918536</v>
      </c>
      <c r="F9" s="27">
        <f t="shared" si="0"/>
        <v>0.703204020403106</v>
      </c>
      <c r="G9" s="27">
        <f t="shared" si="0"/>
        <v>0.656974462296271</v>
      </c>
      <c r="H9" s="27">
        <f t="shared" si="0"/>
        <v>0.6160136514713485</v>
      </c>
      <c r="I9" s="27">
        <f t="shared" si="0"/>
        <v>0.5803215879283383</v>
      </c>
      <c r="J9" s="27">
        <f t="shared" si="0"/>
        <v>0.5498982716672407</v>
      </c>
      <c r="K9" s="33">
        <f t="shared" si="0"/>
        <v>0.5247437026880556</v>
      </c>
      <c r="L9" s="31">
        <f t="shared" si="1"/>
        <v>0.5048578809907829</v>
      </c>
      <c r="M9" s="5">
        <f t="shared" si="1"/>
        <v>0.49024080657542246</v>
      </c>
    </row>
    <row r="10" spans="1:13" ht="13.5" thickBot="1">
      <c r="A10" s="3">
        <v>40</v>
      </c>
      <c r="B10" s="28">
        <f t="shared" si="0"/>
        <v>0.932221349881541</v>
      </c>
      <c r="C10" s="29">
        <f t="shared" si="0"/>
        <v>0.8700627198880105</v>
      </c>
      <c r="D10" s="29">
        <f t="shared" si="0"/>
        <v>0.8131728371763924</v>
      </c>
      <c r="E10" s="29">
        <f t="shared" si="0"/>
        <v>0.7615517017466871</v>
      </c>
      <c r="F10" s="29">
        <f t="shared" si="0"/>
        <v>0.7151993135988939</v>
      </c>
      <c r="G10" s="29">
        <f t="shared" si="0"/>
        <v>0.6741156727330131</v>
      </c>
      <c r="H10" s="29">
        <f t="shared" si="0"/>
        <v>0.6383007791490449</v>
      </c>
      <c r="I10" s="29">
        <f t="shared" si="0"/>
        <v>0.6077546328469892</v>
      </c>
      <c r="J10" s="29">
        <f t="shared" si="0"/>
        <v>0.5824772338268459</v>
      </c>
      <c r="K10" s="34">
        <f t="shared" si="0"/>
        <v>0.5624685820886152</v>
      </c>
      <c r="L10" s="31">
        <f t="shared" si="1"/>
        <v>0.5477286776322967</v>
      </c>
      <c r="M10" s="5">
        <f t="shared" si="1"/>
        <v>0.5382575204578908</v>
      </c>
    </row>
    <row r="12" spans="1:4" ht="13.5" thickBot="1">
      <c r="A12" s="19" t="s">
        <v>8</v>
      </c>
      <c r="B12" s="1"/>
      <c r="D12" s="1" t="s">
        <v>6</v>
      </c>
    </row>
    <row r="13" spans="1:5" ht="13.5" thickBot="1">
      <c r="A13" s="20">
        <v>0.83419202974246</v>
      </c>
      <c r="B13" s="8" t="s">
        <v>0</v>
      </c>
      <c r="D13" s="7">
        <f>Errors!B14</f>
        <v>0.007124630439127479</v>
      </c>
      <c r="E13" t="s">
        <v>14</v>
      </c>
    </row>
    <row r="14" spans="1:2" ht="12.75">
      <c r="A14" s="21">
        <v>0.0120030186206887</v>
      </c>
      <c r="B14" s="8" t="s">
        <v>1</v>
      </c>
    </row>
    <row r="15" spans="1:2" ht="12.75">
      <c r="A15" s="21">
        <v>-0.111229088844034</v>
      </c>
      <c r="B15" s="8" t="s">
        <v>2</v>
      </c>
    </row>
    <row r="16" spans="1:2" ht="12.75">
      <c r="A16" s="21">
        <v>0.00102918344819087</v>
      </c>
      <c r="B16" s="8" t="s">
        <v>3</v>
      </c>
    </row>
    <row r="17" spans="1:2" ht="12.75">
      <c r="A17" s="21">
        <v>-0.00019666502963314</v>
      </c>
      <c r="B17" s="8" t="s">
        <v>4</v>
      </c>
    </row>
    <row r="18" spans="1:2" ht="13.5" thickBot="1">
      <c r="A18" s="22">
        <v>0.00263437364095623</v>
      </c>
      <c r="B18" s="8" t="s">
        <v>5</v>
      </c>
    </row>
  </sheetData>
  <conditionalFormatting sqref="B4:K10">
    <cfRule type="cellIs" priority="1" dxfId="0" operator="greaterThan" stopIfTrue="1">
      <formula>0.8</formula>
    </cfRule>
    <cfRule type="cellIs" priority="2" dxfId="1" operator="lessThan" stopIfTrue="1">
      <formula>0.5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B14" sqref="B14"/>
    </sheetView>
  </sheetViews>
  <sheetFormatPr defaultColWidth="9.140625" defaultRowHeight="12.75"/>
  <cols>
    <col min="1" max="1" width="14.00390625" style="0" customWidth="1"/>
    <col min="2" max="11" width="7.7109375" style="0" customWidth="1"/>
  </cols>
  <sheetData>
    <row r="1" spans="2:11" ht="12.75">
      <c r="B1" s="1"/>
      <c r="C1" s="1"/>
      <c r="D1" s="1"/>
      <c r="E1" s="2" t="s">
        <v>11</v>
      </c>
      <c r="F1" s="1"/>
      <c r="G1" s="1"/>
      <c r="H1" s="1"/>
      <c r="I1" s="1"/>
      <c r="J1" s="1"/>
      <c r="K1" s="1"/>
    </row>
    <row r="2" spans="2:11" ht="12.75">
      <c r="B2" s="1"/>
      <c r="C2" s="1"/>
      <c r="D2" s="1"/>
      <c r="E2" s="4" t="s">
        <v>9</v>
      </c>
      <c r="F2" s="1"/>
      <c r="G2" s="1"/>
      <c r="H2" s="1"/>
      <c r="I2" s="1"/>
      <c r="J2" s="1"/>
      <c r="K2" s="1"/>
    </row>
    <row r="3" spans="1:11" ht="13.5" thickBot="1">
      <c r="A3" s="3" t="s">
        <v>10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</row>
    <row r="4" spans="1:11" ht="12.75">
      <c r="A4" s="3">
        <v>10</v>
      </c>
      <c r="B4" s="6">
        <f>ABS('Reference data'!B4-'Calculated data'!B4)</f>
        <v>0.033747167735136085</v>
      </c>
      <c r="C4" s="11">
        <f>ABS('Reference data'!C4-'Calculated data'!C4)</f>
        <v>0.016781301174392693</v>
      </c>
      <c r="D4" s="11">
        <f>ABS('Reference data'!D4-'Calculated data'!D4)</f>
        <v>0.004546687331736909</v>
      </c>
      <c r="E4" s="11">
        <f>ABS('Reference data'!E4-'Calculated data'!E4)</f>
        <v>0.002956673792831599</v>
      </c>
      <c r="F4" s="11">
        <f>ABS('Reference data'!F4-'Calculated data'!F4)</f>
        <v>0.015728782199312286</v>
      </c>
      <c r="G4" s="11">
        <f>ABS('Reference data'!G4-'Calculated data'!G4)</f>
        <v>0.01376963788770541</v>
      </c>
      <c r="H4" s="11">
        <f>ABS('Reference data'!H4-'Calculated data'!H4)</f>
        <v>0.017079240858011213</v>
      </c>
      <c r="I4" s="11">
        <f>ABS('Reference data'!I4-'Calculated data'!I4)</f>
        <v>0.01565759111022924</v>
      </c>
      <c r="J4" s="11">
        <f>ABS('Reference data'!J4-'Calculated data'!J4)</f>
        <v>0.009504688644359854</v>
      </c>
      <c r="K4" s="12">
        <f>ABS('Reference data'!K4-'Calculated data'!K4)</f>
        <v>0.001379466539596974</v>
      </c>
    </row>
    <row r="5" spans="1:11" ht="12.75">
      <c r="A5" s="3">
        <v>15</v>
      </c>
      <c r="B5" s="13">
        <f>ABS('Reference data'!B5-'Calculated data'!B5)</f>
        <v>0.013169286094880772</v>
      </c>
      <c r="C5" s="10">
        <f>ABS('Reference data'!C5-'Calculated data'!C5)</f>
        <v>0.01105750229318303</v>
      </c>
      <c r="D5" s="10">
        <f>ABS('Reference data'!D5-'Calculated data'!D5)</f>
        <v>0.003676971209572777</v>
      </c>
      <c r="E5" s="10">
        <f>ABS('Reference data'!E5-'Calculated data'!E5)</f>
        <v>0.001027692844050132</v>
      </c>
      <c r="F5" s="10">
        <f>ABS('Reference data'!F5-'Calculated data'!F5)</f>
        <v>0.006890332803385024</v>
      </c>
      <c r="G5" s="10">
        <f>ABS('Reference data'!G5-'Calculated data'!G5)</f>
        <v>7.710573273256305E-05</v>
      </c>
      <c r="H5" s="10">
        <f>ABS('Reference data'!H5-'Calculated data'!H5)</f>
        <v>0.0014673740560072202</v>
      </c>
      <c r="I5" s="10">
        <f>ABS('Reference data'!I5-'Calculated data'!I5)</f>
        <v>0.002256893437165175</v>
      </c>
      <c r="J5" s="10">
        <f>ABS('Reference data'!J5-'Calculated data'!J5)</f>
        <v>0.008750091787749936</v>
      </c>
      <c r="K5" s="14">
        <f>ABS('Reference data'!K5-'Calculated data'!K5)</f>
        <v>0.004488329730752472</v>
      </c>
    </row>
    <row r="6" spans="1:11" ht="12.75">
      <c r="A6" s="3">
        <v>20</v>
      </c>
      <c r="B6" s="13">
        <f>ABS('Reference data'!B6-'Calculated data'!B6)</f>
        <v>0.0024246559362824938</v>
      </c>
      <c r="C6" s="10">
        <f>ABS('Reference data'!C6-'Calculated data'!C6)</f>
        <v>0.004833045106369838</v>
      </c>
      <c r="D6" s="10">
        <f>ABS('Reference data'!D6-'Calculated data'!D6)</f>
        <v>0.0026405065690657814</v>
      </c>
      <c r="E6" s="10">
        <f>ABS('Reference data'!E6-'Calculated data'!E6)</f>
        <v>0.005154689037411342</v>
      </c>
      <c r="F6" s="10">
        <f>ABS('Reference data'!F6-'Calculated data'!F6)</f>
        <v>0.0017813680741991522</v>
      </c>
      <c r="G6" s="10">
        <f>ABS('Reference data'!G6-'Calculated data'!G6)</f>
        <v>0.003448677903897357</v>
      </c>
      <c r="H6" s="10">
        <f>ABS('Reference data'!H6-'Calculated data'!H6)</f>
        <v>0.00015275954831717176</v>
      </c>
      <c r="I6" s="10">
        <f>ABS('Reference data'!I6-'Calculated data'!I6)</f>
        <v>0.0009770557175559635</v>
      </c>
      <c r="J6" s="10">
        <f>ABS('Reference data'!J6-'Calculated data'!J6)</f>
        <v>0.006838123701516707</v>
      </c>
      <c r="K6" s="14">
        <f>ABS('Reference data'!K6-'Calculated data'!K6)</f>
        <v>0.007430444403564884</v>
      </c>
    </row>
    <row r="7" spans="1:11" ht="12.75">
      <c r="A7" s="3">
        <v>25</v>
      </c>
      <c r="B7" s="13">
        <f>ABS('Reference data'!B7-'Calculated data'!B7)</f>
        <v>0.008486722740659092</v>
      </c>
      <c r="C7" s="10">
        <f>ABS('Reference data'!C7-'Calculated data'!C7)</f>
        <v>0.01089034102426556</v>
      </c>
      <c r="D7" s="10">
        <f>ABS('Reference data'!D7-'Calculated data'!D7)</f>
        <v>0.008562706589784419</v>
      </c>
      <c r="E7" s="10">
        <f>ABS('Reference data'!E7-'Calculated data'!E7)</f>
        <v>0.0115038194372159</v>
      </c>
      <c r="F7" s="10">
        <f>ABS('Reference data'!F7-'Calculated data'!F7)</f>
        <v>0.00028632043344034575</v>
      </c>
      <c r="G7" s="10">
        <f>ABS('Reference data'!G7-'Calculated data'!G7)</f>
        <v>0.003192286977815928</v>
      </c>
      <c r="H7" s="10">
        <f>ABS('Reference data'!H7-'Calculated data'!H7)</f>
        <v>0.0019396416709847042</v>
      </c>
      <c r="I7" s="10">
        <f>ABS('Reference data'!I7-'Calculated data'!I7)</f>
        <v>0.004044256353934128</v>
      </c>
      <c r="J7" s="10">
        <f>ABS('Reference data'!J7-'Calculated data'!J7)</f>
        <v>0.005240592903059504</v>
      </c>
      <c r="K7" s="14">
        <f>ABS('Reference data'!K7-'Calculated data'!K7)</f>
        <v>0.00020581055803431392</v>
      </c>
    </row>
    <row r="8" spans="1:11" ht="12.75">
      <c r="A8" s="3">
        <v>30</v>
      </c>
      <c r="B8" s="13">
        <f>ABS('Reference data'!B8-'Calculated data'!B8)</f>
        <v>0.00956484993594342</v>
      </c>
      <c r="C8" s="10">
        <f>ABS('Reference data'!C8-'Calculated data'!C8)</f>
        <v>0.007114385460504247</v>
      </c>
      <c r="D8" s="10">
        <f>ABS('Reference data'!D8-'Calculated data'!D8)</f>
        <v>0.009932668266977251</v>
      </c>
      <c r="E8" s="10">
        <f>ABS('Reference data'!E8-'Calculated data'!E8)</f>
        <v>0.008019698355363092</v>
      </c>
      <c r="F8" s="10">
        <f>ABS('Reference data'!F8-'Calculated data'!F8)</f>
        <v>0.0013754757256612127</v>
      </c>
      <c r="G8" s="10">
        <f>ABS('Reference data'!G8-'Calculated data'!G8)</f>
        <v>3.77871844925437E-10</v>
      </c>
      <c r="H8" s="10">
        <f>ABS('Reference data'!H8-'Calculated data'!H8)</f>
        <v>0.0038932723119950996</v>
      </c>
      <c r="I8" s="10">
        <f>ABS('Reference data'!I8-'Calculated data'!I8)</f>
        <v>0.006944708471969485</v>
      </c>
      <c r="J8" s="10">
        <f>ABS('Reference data'!J8-'Calculated data'!J8)</f>
        <v>0.0025139419740215496</v>
      </c>
      <c r="K8" s="14">
        <f>ABS('Reference data'!K8-'Calculated data'!K8)</f>
        <v>0.007185571805839008</v>
      </c>
    </row>
    <row r="9" spans="1:11" ht="12.75">
      <c r="A9" s="3">
        <v>35</v>
      </c>
      <c r="B9" s="13">
        <f>ABS('Reference data'!B9-'Calculated data'!B9)</f>
        <v>0.010809725649570723</v>
      </c>
      <c r="C9" s="10">
        <f>ABS('Reference data'!C9-'Calculated data'!C9)</f>
        <v>0.0035051784150857968</v>
      </c>
      <c r="D9" s="10">
        <f>ABS('Reference data'!D9-'Calculated data'!D9)</f>
        <v>0.0014693784625133821</v>
      </c>
      <c r="E9" s="10">
        <f>ABS('Reference data'!E9-'Calculated data'!E9)</f>
        <v>0.005297674208146419</v>
      </c>
      <c r="F9" s="10">
        <f>ABS('Reference data'!F9-'Calculated data'!F9)</f>
        <v>0.006795979596893931</v>
      </c>
      <c r="G9" s="10">
        <f>ABS('Reference data'!G9-'Calculated data'!G9)</f>
        <v>0.013025537703729051</v>
      </c>
      <c r="H9" s="10">
        <f>ABS('Reference data'!H9-'Calculated data'!H9)</f>
        <v>0.00398634852865154</v>
      </c>
      <c r="I9" s="10">
        <f>ABS('Reference data'!I9-'Calculated data'!I9)</f>
        <v>0.0003215879283383627</v>
      </c>
      <c r="J9" s="10">
        <f>ABS('Reference data'!J9-'Calculated data'!J9)</f>
        <v>0.00010172833275934323</v>
      </c>
      <c r="K9" s="14">
        <f>ABS('Reference data'!K9-'Calculated data'!K9)</f>
        <v>0.014743702688055582</v>
      </c>
    </row>
    <row r="10" spans="1:11" ht="13.5" thickBot="1">
      <c r="A10" s="3">
        <v>40</v>
      </c>
      <c r="B10" s="15">
        <f>ABS('Reference data'!B10-'Calculated data'!B10)</f>
        <v>0.007778650118458907</v>
      </c>
      <c r="C10" s="16">
        <f>ABS('Reference data'!C10-'Calculated data'!C10)</f>
        <v>0.009937280111989466</v>
      </c>
      <c r="D10" s="16">
        <f>ABS('Reference data'!D10-'Calculated data'!D10)</f>
        <v>0.006827162823607513</v>
      </c>
      <c r="E10" s="16">
        <f>ABS('Reference data'!E10-'Calculated data'!E10)</f>
        <v>0.018448298253312956</v>
      </c>
      <c r="F10" s="16">
        <f>ABS('Reference data'!F10-'Calculated data'!F10)</f>
        <v>0.0148006864011061</v>
      </c>
      <c r="G10" s="16">
        <f>ABS('Reference data'!G10-'Calculated data'!G10)</f>
        <v>0.005884327266986955</v>
      </c>
      <c r="H10" s="16">
        <f>ABS('Reference data'!H10-'Calculated data'!H10)</f>
        <v>0.0016992208509550855</v>
      </c>
      <c r="I10" s="16">
        <f>ABS('Reference data'!I10-'Calculated data'!I10)</f>
        <v>0.0077546328469891845</v>
      </c>
      <c r="J10" s="16">
        <f>ABS('Reference data'!J10-'Calculated data'!J10)</f>
        <v>0.012477233826845957</v>
      </c>
      <c r="K10" s="17">
        <f>ABS('Reference data'!K10-'Calculated data'!K10)</f>
        <v>0.02246858208861513</v>
      </c>
    </row>
    <row r="13" ht="13.5" thickBot="1">
      <c r="B13" s="2" t="s">
        <v>12</v>
      </c>
    </row>
    <row r="14" spans="2:4" ht="13.5" thickBot="1">
      <c r="B14" s="18">
        <f>AVERAGE(B4:K10)</f>
        <v>0.007124630439127479</v>
      </c>
      <c r="D14" s="9"/>
    </row>
  </sheetData>
  <conditionalFormatting sqref="B4:K10">
    <cfRule type="cellIs" priority="1" dxfId="2" operator="greaterThan" stopIfTrue="1">
      <formula>0.03</formula>
    </cfRule>
    <cfRule type="cellIs" priority="2" dxfId="1" operator="greaterThan" stopIfTrue="1">
      <formula>0.02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Vosoni</dc:creator>
  <cp:keywords/>
  <dc:description/>
  <cp:lastModifiedBy>Vosoni</cp:lastModifiedBy>
  <dcterms:created xsi:type="dcterms:W3CDTF">2000-06-07T15:31:39Z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