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іра\Desktop\ЕСА-1\"/>
    </mc:Choice>
  </mc:AlternateContent>
  <bookViews>
    <workbookView xWindow="0" yWindow="0" windowWidth="25200" windowHeight="1198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P5" i="1"/>
  <c r="R5" i="1" s="1"/>
  <c r="T5" i="1"/>
  <c r="T6" i="1" s="1"/>
  <c r="T7" i="1" s="1"/>
  <c r="T8" i="1" s="1"/>
  <c r="N3" i="1"/>
  <c r="U5" i="1" s="1"/>
  <c r="M3" i="1"/>
  <c r="T2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P6" i="1" l="1"/>
  <c r="V5" i="1"/>
  <c r="U6" i="1"/>
  <c r="U7" i="1" s="1"/>
  <c r="R6" i="1"/>
  <c r="Q6" i="1"/>
  <c r="Q7" i="1" s="1"/>
  <c r="Q8" i="1" s="1"/>
  <c r="Q9" i="1" s="1"/>
  <c r="Q10" i="1" s="1"/>
  <c r="Q11" i="1" s="1"/>
  <c r="Q12" i="1" s="1"/>
  <c r="P7" i="1"/>
  <c r="T9" i="1"/>
  <c r="T10" i="1" s="1"/>
  <c r="T11" i="1" s="1"/>
  <c r="T12" i="1" s="1"/>
  <c r="T13" i="1" s="1"/>
  <c r="T14" i="1" s="1"/>
  <c r="T15" i="1" s="1"/>
  <c r="T16" i="1" s="1"/>
  <c r="U8" i="1"/>
  <c r="U9" i="1" s="1"/>
  <c r="U10" i="1" s="1"/>
  <c r="U11" i="1" s="1"/>
  <c r="V6" i="1"/>
  <c r="Q13" i="1"/>
  <c r="Q14" i="1" s="1"/>
  <c r="Q15" i="1" s="1"/>
  <c r="Q16" i="1" s="1"/>
  <c r="R7" i="1" l="1"/>
  <c r="P8" i="1"/>
  <c r="V7" i="1"/>
  <c r="V8" i="1"/>
  <c r="U12" i="1"/>
  <c r="R8" i="1" l="1"/>
  <c r="P9" i="1"/>
  <c r="U13" i="1"/>
  <c r="P10" i="1" l="1"/>
  <c r="R9" i="1"/>
  <c r="V9" i="1"/>
  <c r="U14" i="1"/>
  <c r="P11" i="1" l="1"/>
  <c r="R10" i="1"/>
  <c r="V10" i="1"/>
  <c r="U15" i="1"/>
  <c r="P12" i="1" l="1"/>
  <c r="R11" i="1"/>
  <c r="V11" i="1"/>
  <c r="U16" i="1"/>
  <c r="P13" i="1" l="1"/>
  <c r="R12" i="1"/>
  <c r="V12" i="1"/>
  <c r="P14" i="1" l="1"/>
  <c r="R13" i="1"/>
  <c r="V13" i="1"/>
  <c r="P15" i="1" l="1"/>
  <c r="R14" i="1"/>
  <c r="V14" i="1"/>
  <c r="P16" i="1" l="1"/>
  <c r="R15" i="1"/>
  <c r="V15" i="1"/>
  <c r="R16" i="1" l="1"/>
  <c r="V16" i="1"/>
</calcChain>
</file>

<file path=xl/sharedStrings.xml><?xml version="1.0" encoding="utf-8"?>
<sst xmlns="http://schemas.openxmlformats.org/spreadsheetml/2006/main" count="52" uniqueCount="42">
  <si>
    <t>f, Гц</t>
  </si>
  <si>
    <t>L, Гн</t>
  </si>
  <si>
    <t>Параметри джерела синусоїдальної ЕРС</t>
  </si>
  <si>
    <t>E, В</t>
  </si>
  <si>
    <t>ω, рад/с</t>
  </si>
  <si>
    <t>R1, Ом</t>
  </si>
  <si>
    <t>R2, Ом</t>
  </si>
  <si>
    <t>C1, мкФ</t>
  </si>
  <si>
    <t>C2, мкФ</t>
  </si>
  <si>
    <t>1). Знаходження значень реактивних опорів</t>
  </si>
  <si>
    <t>XL, Ом</t>
  </si>
  <si>
    <t>XС1, Ом</t>
  </si>
  <si>
    <t>XС2, Ом</t>
  </si>
  <si>
    <t>a</t>
  </si>
  <si>
    <t>b</t>
  </si>
  <si>
    <t>Z</t>
  </si>
  <si>
    <t>α</t>
  </si>
  <si>
    <t>2). Знаходження параметрів комплексного значення еквівалентного опору</t>
  </si>
  <si>
    <t>β</t>
  </si>
  <si>
    <t>(аглебраїчна форма)</t>
  </si>
  <si>
    <t>(показникова форма)</t>
  </si>
  <si>
    <t>3). Знаходження параметрів комплексного значення струму</t>
  </si>
  <si>
    <t>4). Знаходження параметрів комплексного значення напруги на індуктивності</t>
  </si>
  <si>
    <t>γ</t>
  </si>
  <si>
    <t>5). Побудова графіків залежності струму (I) та напруги на індуктивності (UL) від часу (t) та від фази (ωt)</t>
  </si>
  <si>
    <t>T/Δt</t>
  </si>
  <si>
    <t>Δt</t>
  </si>
  <si>
    <t>t</t>
  </si>
  <si>
    <t>кількість точок на період</t>
  </si>
  <si>
    <t>e(t)</t>
  </si>
  <si>
    <t>крок слідування точок</t>
  </si>
  <si>
    <t>частота</t>
  </si>
  <si>
    <t>φ0 Е, ˚</t>
  </si>
  <si>
    <t>φ0 Е, рад</t>
  </si>
  <si>
    <t>I(t)</t>
  </si>
  <si>
    <t>Im</t>
  </si>
  <si>
    <t>Іm</t>
  </si>
  <si>
    <t>UL m</t>
  </si>
  <si>
    <t>ωt,  ˚</t>
  </si>
  <si>
    <t>UL(t)</t>
  </si>
  <si>
    <t>Параметри елементів електричного кола</t>
  </si>
  <si>
    <t>(при послідовному з'єднанні всіх елементів)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</si>
</sst>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Font="1" applyBorder="1"/>
    <xf numFmtId="0" fontId="0" fillId="0" borderId="0" xfId="0" applyFill="1" applyBorder="1" applyAlignment="1">
      <alignment horizontal="center"/>
    </xf>
    <xf numFmtId="2" fontId="0" fillId="0" borderId="0" xfId="0" applyNumberFormat="1" applyBorder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залежності</a:t>
            </a:r>
            <a:r>
              <a:rPr lang="uk-UA" baseline="0"/>
              <a:t> від часу</a:t>
            </a:r>
            <a:endParaRPr lang="uk-U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Аркуш1!$Q$5:$Q$16</c:f>
              <c:numCache>
                <c:formatCode>0.0000</c:formatCode>
                <c:ptCount val="12"/>
                <c:pt idx="0">
                  <c:v>0</c:v>
                </c:pt>
                <c:pt idx="1">
                  <c:v>2.0010144290380848E-3</c:v>
                </c:pt>
                <c:pt idx="2">
                  <c:v>4.0020288580761695E-3</c:v>
                </c:pt>
                <c:pt idx="3">
                  <c:v>6.0030432871142538E-3</c:v>
                </c:pt>
                <c:pt idx="4">
                  <c:v>8.0040577161523373E-3</c:v>
                </c:pt>
                <c:pt idx="5">
                  <c:v>1.0005072145190421E-2</c:v>
                </c:pt>
                <c:pt idx="6">
                  <c:v>1.2006086574228504E-2</c:v>
                </c:pt>
                <c:pt idx="7">
                  <c:v>1.4007101003266588E-2</c:v>
                </c:pt>
                <c:pt idx="8">
                  <c:v>1.6008115432304671E-2</c:v>
                </c:pt>
                <c:pt idx="9">
                  <c:v>1.8009129861342753E-2</c:v>
                </c:pt>
                <c:pt idx="10">
                  <c:v>2.0010144290380835E-2</c:v>
                </c:pt>
                <c:pt idx="11">
                  <c:v>2.2011158719418916E-2</c:v>
                </c:pt>
              </c:numCache>
            </c:numRef>
          </c:xVal>
          <c:yVal>
            <c:numRef>
              <c:f>Аркуш1!$V$5:$V$16</c:f>
              <c:numCache>
                <c:formatCode>0</c:formatCode>
                <c:ptCount val="12"/>
                <c:pt idx="0">
                  <c:v>220</c:v>
                </c:pt>
                <c:pt idx="1">
                  <c:v>177.98373876248843</c:v>
                </c:pt>
                <c:pt idx="2">
                  <c:v>67.983738762488457</c:v>
                </c:pt>
                <c:pt idx="3">
                  <c:v>-67.9837387624884</c:v>
                </c:pt>
                <c:pt idx="4">
                  <c:v>-177.98373876248843</c:v>
                </c:pt>
                <c:pt idx="5">
                  <c:v>-220</c:v>
                </c:pt>
                <c:pt idx="6">
                  <c:v>-177.98373876248868</c:v>
                </c:pt>
                <c:pt idx="7">
                  <c:v>-67.983738762488855</c:v>
                </c:pt>
                <c:pt idx="8">
                  <c:v>67.983738762487818</c:v>
                </c:pt>
                <c:pt idx="9">
                  <c:v>177.98373876248792</c:v>
                </c:pt>
                <c:pt idx="10">
                  <c:v>220</c:v>
                </c:pt>
                <c:pt idx="11">
                  <c:v>177.98373876248917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026032"/>
        <c:axId val="431777072"/>
      </c:scatterChart>
      <c:valAx>
        <c:axId val="43102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1777072"/>
        <c:crosses val="autoZero"/>
        <c:crossBetween val="midCat"/>
      </c:valAx>
      <c:valAx>
        <c:axId val="43177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1026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залежності від фази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Аркуш1!$R$5:$R$16</c:f>
              <c:numCache>
                <c:formatCode>General</c:formatCode>
                <c:ptCount val="12"/>
                <c:pt idx="0">
                  <c:v>0</c:v>
                </c:pt>
                <c:pt idx="1">
                  <c:v>36</c:v>
                </c:pt>
                <c:pt idx="2">
                  <c:v>72</c:v>
                </c:pt>
                <c:pt idx="3">
                  <c:v>108</c:v>
                </c:pt>
                <c:pt idx="4">
                  <c:v>143.99999999999997</c:v>
                </c:pt>
                <c:pt idx="5">
                  <c:v>179.99999999999994</c:v>
                </c:pt>
                <c:pt idx="6">
                  <c:v>215.99999999999991</c:v>
                </c:pt>
                <c:pt idx="7">
                  <c:v>251.99999999999991</c:v>
                </c:pt>
                <c:pt idx="8">
                  <c:v>287.99999999999983</c:v>
                </c:pt>
                <c:pt idx="9">
                  <c:v>323.99999999999983</c:v>
                </c:pt>
                <c:pt idx="10">
                  <c:v>359.99999999999972</c:v>
                </c:pt>
                <c:pt idx="11">
                  <c:v>395.99999999999966</c:v>
                </c:pt>
              </c:numCache>
            </c:numRef>
          </c:xVal>
          <c:yVal>
            <c:numRef>
              <c:f>Аркуш1!$V$5:$V$16</c:f>
              <c:numCache>
                <c:formatCode>0</c:formatCode>
                <c:ptCount val="12"/>
                <c:pt idx="0">
                  <c:v>220</c:v>
                </c:pt>
                <c:pt idx="1">
                  <c:v>177.98373876248843</c:v>
                </c:pt>
                <c:pt idx="2">
                  <c:v>67.983738762488457</c:v>
                </c:pt>
                <c:pt idx="3">
                  <c:v>-67.9837387624884</c:v>
                </c:pt>
                <c:pt idx="4">
                  <c:v>-177.98373876248843</c:v>
                </c:pt>
                <c:pt idx="5">
                  <c:v>-220</c:v>
                </c:pt>
                <c:pt idx="6">
                  <c:v>-177.98373876248868</c:v>
                </c:pt>
                <c:pt idx="7">
                  <c:v>-67.983738762488855</c:v>
                </c:pt>
                <c:pt idx="8">
                  <c:v>67.983738762487818</c:v>
                </c:pt>
                <c:pt idx="9">
                  <c:v>177.98373876248792</c:v>
                </c:pt>
                <c:pt idx="10">
                  <c:v>220</c:v>
                </c:pt>
                <c:pt idx="11">
                  <c:v>177.98373876248917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023680"/>
        <c:axId val="431022896"/>
      </c:scatterChart>
      <c:valAx>
        <c:axId val="43102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1022896"/>
        <c:crosses val="autoZero"/>
        <c:crossBetween val="midCat"/>
        <c:majorUnit val="90"/>
      </c:valAx>
      <c:valAx>
        <c:axId val="43102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3102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21</xdr:row>
      <xdr:rowOff>147637</xdr:rowOff>
    </xdr:from>
    <xdr:to>
      <xdr:col>17</xdr:col>
      <xdr:colOff>590550</xdr:colOff>
      <xdr:row>36</xdr:row>
      <xdr:rowOff>33337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590550</xdr:colOff>
      <xdr:row>21</xdr:row>
      <xdr:rowOff>142875</xdr:rowOff>
    </xdr:from>
    <xdr:to>
      <xdr:col>25</xdr:col>
      <xdr:colOff>285750</xdr:colOff>
      <xdr:row>36</xdr:row>
      <xdr:rowOff>28575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G29" sqref="G29"/>
    </sheetView>
  </sheetViews>
  <sheetFormatPr defaultRowHeight="15" x14ac:dyDescent="0.25"/>
  <sheetData>
    <row r="1" spans="1:22" x14ac:dyDescent="0.25">
      <c r="M1" t="s">
        <v>31</v>
      </c>
      <c r="P1" s="15" t="s">
        <v>25</v>
      </c>
      <c r="Q1" t="s">
        <v>28</v>
      </c>
      <c r="T1" s="15" t="s">
        <v>26</v>
      </c>
      <c r="U1" t="s">
        <v>30</v>
      </c>
    </row>
    <row r="2" spans="1:22" x14ac:dyDescent="0.25">
      <c r="A2" s="11" t="s">
        <v>2</v>
      </c>
      <c r="H2" s="1" t="s">
        <v>3</v>
      </c>
      <c r="I2" s="3" t="s">
        <v>4</v>
      </c>
      <c r="J2" s="14" t="s">
        <v>32</v>
      </c>
      <c r="M2" s="15" t="s">
        <v>0</v>
      </c>
      <c r="N2" s="15" t="s">
        <v>33</v>
      </c>
      <c r="P2">
        <v>10</v>
      </c>
      <c r="T2" s="19">
        <f>1/(P2*M3)</f>
        <v>2.0010144290380848E-3</v>
      </c>
    </row>
    <row r="3" spans="1:22" x14ac:dyDescent="0.25">
      <c r="H3" s="7">
        <v>220</v>
      </c>
      <c r="I3" s="8">
        <v>314</v>
      </c>
      <c r="J3" s="9">
        <v>90</v>
      </c>
      <c r="M3" s="6">
        <f>I3/(2*PI())</f>
        <v>49.974652130855141</v>
      </c>
      <c r="N3" s="5">
        <f>J3*PI()/180</f>
        <v>1.5707963267948966</v>
      </c>
    </row>
    <row r="4" spans="1:22" x14ac:dyDescent="0.25">
      <c r="P4" s="17" t="s">
        <v>4</v>
      </c>
      <c r="Q4" s="15" t="s">
        <v>27</v>
      </c>
      <c r="R4" s="17" t="s">
        <v>38</v>
      </c>
      <c r="T4" s="16" t="s">
        <v>3</v>
      </c>
      <c r="U4" s="15" t="s">
        <v>33</v>
      </c>
      <c r="V4" s="20" t="s">
        <v>29</v>
      </c>
    </row>
    <row r="5" spans="1:22" x14ac:dyDescent="0.25">
      <c r="A5" s="11" t="s">
        <v>40</v>
      </c>
      <c r="H5" s="1" t="s">
        <v>5</v>
      </c>
      <c r="I5" s="2" t="s">
        <v>6</v>
      </c>
      <c r="J5" s="2" t="s">
        <v>1</v>
      </c>
      <c r="K5" s="2" t="s">
        <v>7</v>
      </c>
      <c r="L5" s="14" t="s">
        <v>8</v>
      </c>
      <c r="P5" s="18">
        <f>I3</f>
        <v>314</v>
      </c>
      <c r="Q5" s="4">
        <v>0</v>
      </c>
      <c r="R5">
        <f>P5*Q5*180/PI()</f>
        <v>0</v>
      </c>
      <c r="T5" s="18">
        <f>H3</f>
        <v>220</v>
      </c>
      <c r="U5" s="21">
        <f>N3</f>
        <v>1.5707963267948966</v>
      </c>
      <c r="V5" s="6">
        <f>T5*SIN(P5*Q5+U5)</f>
        <v>220</v>
      </c>
    </row>
    <row r="6" spans="1:22" x14ac:dyDescent="0.25">
      <c r="H6" s="7">
        <v>10</v>
      </c>
      <c r="I6" s="8">
        <v>20</v>
      </c>
      <c r="J6" s="8">
        <v>0.1</v>
      </c>
      <c r="K6" s="8">
        <v>30</v>
      </c>
      <c r="L6" s="9">
        <v>40</v>
      </c>
      <c r="P6">
        <f>P5</f>
        <v>314</v>
      </c>
      <c r="Q6" s="4">
        <f>Q5+T2</f>
        <v>2.0010144290380848E-3</v>
      </c>
      <c r="R6">
        <f t="shared" ref="R6:R16" si="0">P6*Q6*180/PI()</f>
        <v>36</v>
      </c>
      <c r="T6">
        <f>T5</f>
        <v>220</v>
      </c>
      <c r="U6" s="21">
        <f>U5</f>
        <v>1.5707963267948966</v>
      </c>
      <c r="V6" s="6">
        <f>T6*SIN(P6*Q6+U6)</f>
        <v>177.98373876248843</v>
      </c>
    </row>
    <row r="7" spans="1:22" x14ac:dyDescent="0.25">
      <c r="P7">
        <f>P6</f>
        <v>314</v>
      </c>
      <c r="Q7" s="4">
        <f>2*Q6-Q5</f>
        <v>4.0020288580761695E-3</v>
      </c>
      <c r="R7">
        <f t="shared" si="0"/>
        <v>72</v>
      </c>
      <c r="T7">
        <f>T6</f>
        <v>220</v>
      </c>
      <c r="U7" s="21">
        <f>U6</f>
        <v>1.5707963267948966</v>
      </c>
      <c r="V7" s="6">
        <f>T7*SIN(P7*Q7+U7)</f>
        <v>67.983738762488457</v>
      </c>
    </row>
    <row r="8" spans="1:22" x14ac:dyDescent="0.25">
      <c r="A8" s="10" t="s">
        <v>9</v>
      </c>
      <c r="J8" s="10" t="s">
        <v>10</v>
      </c>
      <c r="K8" s="10" t="s">
        <v>11</v>
      </c>
      <c r="L8" s="10" t="s">
        <v>12</v>
      </c>
      <c r="P8">
        <f t="shared" ref="P8:P16" si="1">P7</f>
        <v>314</v>
      </c>
      <c r="Q8" s="4">
        <f t="shared" ref="Q8:Q16" si="2">2*Q7-Q6</f>
        <v>6.0030432871142538E-3</v>
      </c>
      <c r="R8">
        <f t="shared" si="0"/>
        <v>108</v>
      </c>
      <c r="T8">
        <f t="shared" ref="T8:T16" si="3">T7</f>
        <v>220</v>
      </c>
      <c r="U8" s="21">
        <f t="shared" ref="U8:U16" si="4">U7</f>
        <v>1.5707963267948966</v>
      </c>
      <c r="V8" s="6">
        <f>T8*SIN(P8*Q8+U8)</f>
        <v>-67.9837387624884</v>
      </c>
    </row>
    <row r="9" spans="1:22" x14ac:dyDescent="0.25">
      <c r="P9">
        <f t="shared" si="1"/>
        <v>314</v>
      </c>
      <c r="Q9" s="4">
        <f t="shared" si="2"/>
        <v>8.0040577161523373E-3</v>
      </c>
      <c r="R9">
        <f t="shared" si="0"/>
        <v>143.99999999999997</v>
      </c>
      <c r="T9">
        <f t="shared" si="3"/>
        <v>220</v>
      </c>
      <c r="U9" s="21">
        <f t="shared" si="4"/>
        <v>1.5707963267948966</v>
      </c>
      <c r="V9" s="6">
        <f>T9*SIN(P9*Q9+U9)</f>
        <v>-177.98373876248843</v>
      </c>
    </row>
    <row r="10" spans="1:22" x14ac:dyDescent="0.25">
      <c r="I10" t="s">
        <v>19</v>
      </c>
      <c r="L10" t="s">
        <v>20</v>
      </c>
      <c r="P10">
        <f t="shared" si="1"/>
        <v>314</v>
      </c>
      <c r="Q10" s="4">
        <f t="shared" si="2"/>
        <v>1.0005072145190421E-2</v>
      </c>
      <c r="R10">
        <f t="shared" si="0"/>
        <v>179.99999999999994</v>
      </c>
      <c r="T10">
        <f t="shared" si="3"/>
        <v>220</v>
      </c>
      <c r="U10" s="21">
        <f t="shared" si="4"/>
        <v>1.5707963267948966</v>
      </c>
      <c r="V10" s="6">
        <f>T10*SIN(P10*Q10+U10)</f>
        <v>-220</v>
      </c>
    </row>
    <row r="11" spans="1:22" x14ac:dyDescent="0.25">
      <c r="A11" s="10" t="s">
        <v>17</v>
      </c>
      <c r="I11" s="12" t="s">
        <v>13</v>
      </c>
      <c r="J11" s="12" t="s">
        <v>14</v>
      </c>
      <c r="L11" s="12" t="s">
        <v>15</v>
      </c>
      <c r="M11" s="13" t="s">
        <v>16</v>
      </c>
      <c r="P11">
        <f t="shared" si="1"/>
        <v>314</v>
      </c>
      <c r="Q11" s="4">
        <f t="shared" si="2"/>
        <v>1.2006086574228504E-2</v>
      </c>
      <c r="R11">
        <f t="shared" si="0"/>
        <v>215.99999999999991</v>
      </c>
      <c r="T11">
        <f t="shared" si="3"/>
        <v>220</v>
      </c>
      <c r="U11" s="21">
        <f t="shared" si="4"/>
        <v>1.5707963267948966</v>
      </c>
      <c r="V11" s="6">
        <f>T11*SIN(P11*Q11+U11)</f>
        <v>-177.98373876248868</v>
      </c>
    </row>
    <row r="12" spans="1:22" x14ac:dyDescent="0.25">
      <c r="B12" t="s">
        <v>41</v>
      </c>
      <c r="P12">
        <f t="shared" si="1"/>
        <v>314</v>
      </c>
      <c r="Q12" s="4">
        <f t="shared" si="2"/>
        <v>1.4007101003266588E-2</v>
      </c>
      <c r="R12">
        <f t="shared" si="0"/>
        <v>251.99999999999991</v>
      </c>
      <c r="T12">
        <f t="shared" si="3"/>
        <v>220</v>
      </c>
      <c r="U12" s="21">
        <f t="shared" si="4"/>
        <v>1.5707963267948966</v>
      </c>
      <c r="V12" s="6">
        <f>T12*SIN(P12*Q12+U12)</f>
        <v>-67.983738762488855</v>
      </c>
    </row>
    <row r="13" spans="1:22" x14ac:dyDescent="0.25">
      <c r="P13">
        <f t="shared" si="1"/>
        <v>314</v>
      </c>
      <c r="Q13" s="4">
        <f t="shared" si="2"/>
        <v>1.6008115432304671E-2</v>
      </c>
      <c r="R13">
        <f t="shared" si="0"/>
        <v>287.99999999999983</v>
      </c>
      <c r="T13">
        <f t="shared" si="3"/>
        <v>220</v>
      </c>
      <c r="U13" s="21">
        <f t="shared" si="4"/>
        <v>1.5707963267948966</v>
      </c>
      <c r="V13" s="6">
        <f>T13*SIN(P13*Q13+U13)</f>
        <v>67.983738762487818</v>
      </c>
    </row>
    <row r="14" spans="1:22" x14ac:dyDescent="0.25">
      <c r="I14" t="s">
        <v>20</v>
      </c>
      <c r="P14">
        <f t="shared" si="1"/>
        <v>314</v>
      </c>
      <c r="Q14" s="4">
        <f t="shared" si="2"/>
        <v>1.8009129861342753E-2</v>
      </c>
      <c r="R14">
        <f t="shared" si="0"/>
        <v>323.99999999999983</v>
      </c>
      <c r="T14">
        <f t="shared" si="3"/>
        <v>220</v>
      </c>
      <c r="U14" s="21">
        <f t="shared" si="4"/>
        <v>1.5707963267948966</v>
      </c>
      <c r="V14" s="6">
        <f>T14*SIN(P14*Q14+U14)</f>
        <v>177.98373876248792</v>
      </c>
    </row>
    <row r="15" spans="1:22" x14ac:dyDescent="0.25">
      <c r="A15" s="10" t="s">
        <v>21</v>
      </c>
      <c r="I15" s="12" t="s">
        <v>36</v>
      </c>
      <c r="J15" s="13" t="s">
        <v>18</v>
      </c>
      <c r="P15">
        <f t="shared" si="1"/>
        <v>314</v>
      </c>
      <c r="Q15" s="4">
        <f t="shared" si="2"/>
        <v>2.0010144290380835E-2</v>
      </c>
      <c r="R15">
        <f t="shared" si="0"/>
        <v>359.99999999999972</v>
      </c>
      <c r="T15">
        <f t="shared" si="3"/>
        <v>220</v>
      </c>
      <c r="U15" s="21">
        <f t="shared" si="4"/>
        <v>1.5707963267948966</v>
      </c>
      <c r="V15" s="6">
        <f>T15*SIN(P15*Q15+U15)</f>
        <v>220</v>
      </c>
    </row>
    <row r="16" spans="1:22" x14ac:dyDescent="0.25">
      <c r="P16">
        <f t="shared" si="1"/>
        <v>314</v>
      </c>
      <c r="Q16" s="4">
        <f t="shared" si="2"/>
        <v>2.2011158719418916E-2</v>
      </c>
      <c r="R16">
        <f t="shared" si="0"/>
        <v>395.99999999999966</v>
      </c>
      <c r="T16">
        <f t="shared" si="3"/>
        <v>220</v>
      </c>
      <c r="U16" s="21">
        <f t="shared" si="4"/>
        <v>1.5707963267948966</v>
      </c>
      <c r="V16" s="6">
        <f>T16*SIN(P16*Q16+U16)</f>
        <v>177.98373876248917</v>
      </c>
    </row>
    <row r="17" spans="1:12" x14ac:dyDescent="0.25">
      <c r="K17" t="s">
        <v>20</v>
      </c>
    </row>
    <row r="18" spans="1:12" x14ac:dyDescent="0.25">
      <c r="A18" s="10" t="s">
        <v>22</v>
      </c>
      <c r="K18" s="12" t="s">
        <v>37</v>
      </c>
      <c r="L18" s="13" t="s">
        <v>23</v>
      </c>
    </row>
    <row r="21" spans="1:12" x14ac:dyDescent="0.25">
      <c r="A21" s="10" t="s">
        <v>24</v>
      </c>
    </row>
    <row r="23" spans="1:12" x14ac:dyDescent="0.25">
      <c r="A23" s="17" t="s">
        <v>4</v>
      </c>
      <c r="B23" s="15" t="s">
        <v>27</v>
      </c>
      <c r="D23" s="20" t="s">
        <v>35</v>
      </c>
      <c r="E23" s="22" t="s">
        <v>18</v>
      </c>
      <c r="F23" s="20" t="s">
        <v>34</v>
      </c>
      <c r="H23" s="23" t="s">
        <v>37</v>
      </c>
      <c r="I23" s="22" t="s">
        <v>23</v>
      </c>
      <c r="J23" s="20" t="s">
        <v>39</v>
      </c>
    </row>
    <row r="24" spans="1:12" x14ac:dyDescent="0.25">
      <c r="A24" s="18">
        <f>I3</f>
        <v>314</v>
      </c>
      <c r="B24" s="4">
        <v>0</v>
      </c>
      <c r="D24" s="6"/>
      <c r="E24" s="21"/>
      <c r="H24" s="18"/>
    </row>
    <row r="25" spans="1:12" x14ac:dyDescent="0.25">
      <c r="A25">
        <f>A24</f>
        <v>314</v>
      </c>
      <c r="B25" s="4">
        <f>B24+T2</f>
        <v>2.0010144290380848E-3</v>
      </c>
      <c r="E25" s="21"/>
      <c r="F25" s="6"/>
    </row>
    <row r="26" spans="1:12" x14ac:dyDescent="0.25">
      <c r="A26">
        <f t="shared" ref="A26:A36" si="5">A25</f>
        <v>314</v>
      </c>
      <c r="B26" s="4">
        <f>2*B25-B24</f>
        <v>4.0020288580761695E-3</v>
      </c>
    </row>
    <row r="27" spans="1:12" x14ac:dyDescent="0.25">
      <c r="A27">
        <f t="shared" si="5"/>
        <v>314</v>
      </c>
      <c r="B27" s="4">
        <f t="shared" ref="B27:B36" si="6">2*B26-B25</f>
        <v>6.0030432871142538E-3</v>
      </c>
    </row>
    <row r="28" spans="1:12" x14ac:dyDescent="0.25">
      <c r="A28">
        <f t="shared" si="5"/>
        <v>314</v>
      </c>
      <c r="B28" s="4">
        <f t="shared" si="6"/>
        <v>8.0040577161523373E-3</v>
      </c>
    </row>
    <row r="29" spans="1:12" x14ac:dyDescent="0.25">
      <c r="A29">
        <f t="shared" si="5"/>
        <v>314</v>
      </c>
      <c r="B29" s="4">
        <f t="shared" si="6"/>
        <v>1.0005072145190421E-2</v>
      </c>
    </row>
    <row r="30" spans="1:12" x14ac:dyDescent="0.25">
      <c r="A30">
        <f t="shared" si="5"/>
        <v>314</v>
      </c>
      <c r="B30" s="4">
        <f t="shared" si="6"/>
        <v>1.2006086574228504E-2</v>
      </c>
    </row>
    <row r="31" spans="1:12" x14ac:dyDescent="0.25">
      <c r="A31">
        <f t="shared" si="5"/>
        <v>314</v>
      </c>
      <c r="B31" s="4">
        <f t="shared" si="6"/>
        <v>1.4007101003266588E-2</v>
      </c>
    </row>
    <row r="32" spans="1:12" x14ac:dyDescent="0.25">
      <c r="A32">
        <f t="shared" si="5"/>
        <v>314</v>
      </c>
      <c r="B32" s="4">
        <f t="shared" si="6"/>
        <v>1.6008115432304671E-2</v>
      </c>
    </row>
    <row r="33" spans="1:2" x14ac:dyDescent="0.25">
      <c r="A33">
        <f t="shared" si="5"/>
        <v>314</v>
      </c>
      <c r="B33" s="4">
        <f t="shared" si="6"/>
        <v>1.8009129861342753E-2</v>
      </c>
    </row>
    <row r="34" spans="1:2" x14ac:dyDescent="0.25">
      <c r="A34">
        <f t="shared" si="5"/>
        <v>314</v>
      </c>
      <c r="B34" s="4">
        <f t="shared" si="6"/>
        <v>2.0010144290380835E-2</v>
      </c>
    </row>
    <row r="35" spans="1:2" x14ac:dyDescent="0.25">
      <c r="A35">
        <f>A34</f>
        <v>314</v>
      </c>
      <c r="B35" s="4">
        <f t="shared" si="6"/>
        <v>2.2011158719418916E-2</v>
      </c>
    </row>
    <row r="36" spans="1:2" x14ac:dyDescent="0.25">
      <c r="A36">
        <f t="shared" si="5"/>
        <v>314</v>
      </c>
      <c r="B36" s="4">
        <f t="shared" si="6"/>
        <v>2.4012173148456998E-2</v>
      </c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Віра</dc:creator>
  <cp:lastModifiedBy>Віра</cp:lastModifiedBy>
  <dcterms:created xsi:type="dcterms:W3CDTF">2017-11-14T04:38:33Z</dcterms:created>
  <dcterms:modified xsi:type="dcterms:W3CDTF">2017-11-14T05:51:12Z</dcterms:modified>
</cp:coreProperties>
</file>